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360" yWindow="1110" windowWidth="15480" windowHeight="8490" firstSheet="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s="1"/>
  <c r="BW35" i="9" s="1"/>
  <c r="BW36" i="9" s="1"/>
  <c r="CO34" i="9" l="1"/>
</calcChain>
</file>

<file path=xl/sharedStrings.xml><?xml version="1.0" encoding="utf-8"?>
<sst xmlns="http://schemas.openxmlformats.org/spreadsheetml/2006/main" count="988" uniqueCount="545">
  <si>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</si>
  <si>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</si>
  <si>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</si>
  <si>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</si>
  <si>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</si>
  <si>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</si>
  <si>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</si>
  <si>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</si>
  <si>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</si>
  <si>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</si>
  <si>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</si>
  <si>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</si>
  <si>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</si>
  <si>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</si>
  <si>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</si>
  <si>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</si>
  <si>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</si>
  <si>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</si>
  <si>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</si>
  <si>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</si>
  <si>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</si>
  <si>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</si>
  <si>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</si>
  <si>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</si>
  <si>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</si>
  <si>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</si>
  <si>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</si>
  <si>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</si>
  <si>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</si>
  <si>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</si>
  <si>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</si>
  <si>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</si>
  <si>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</si>
  <si>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</si>
  <si>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</si>
  <si>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</si>
  <si>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</si>
  <si>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</si>
  <si>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</si>
  <si>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</si>
  <si>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</si>
  <si>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</si>
  <si>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</si>
  <si>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</si>
  <si>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</si>
  <si>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</si>
  <si>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</si>
  <si>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</si>
  <si>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</si>
  <si>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</si>
  <si>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</si>
  <si>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</si>
  <si>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</si>
  <si>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</si>
  <si>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</si>
  <si>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</si>
  <si>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</si>
  <si>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</si>
  <si>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</si>
  <si>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</si>
  <si>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</si>
  <si>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</si>
  <si>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</si>
  <si>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</si>
  <si>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</si>
  <si>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</si>
  <si>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</si>
  <si>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</si>
  <si>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</si>
  <si>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</si>
  <si>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</si>
  <si>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</si>
  <si>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</si>
  <si>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</si>
  <si>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</si>
  <si>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</si>
  <si>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</si>
  <si>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</si>
  <si>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</si>
  <si>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</si>
  <si>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</si>
  <si>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</si>
  <si>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真狩村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</si>
  <si>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</si>
  <si>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</si>
  <si>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</si>
  <si>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</si>
  <si>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</si>
  <si>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</si>
  <si>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</si>
  <si>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</si>
  <si>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</si>
  <si>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</si>
  <si>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</si>
  <si>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</si>
  <si>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</si>
  <si>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</si>
  <si>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</si>
  <si>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</si>
  <si>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</si>
  <si>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</si>
  <si>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</si>
  <si>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</si>
  <si>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</si>
  <si>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</si>
  <si>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</si>
  <si>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</si>
  <si>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</si>
  <si>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</si>
  <si>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</si>
  <si>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</si>
  <si>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</si>
  <si>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</si>
  <si>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</si>
  <si>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</si>
  <si>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</si>
  <si>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</si>
  <si>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</si>
  <si>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</si>
  <si>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</si>
  <si>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</si>
  <si>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</si>
  <si>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</si>
  <si>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</si>
  <si>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</si>
  <si>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</si>
  <si>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</si>
  <si>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</si>
  <si>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</si>
  <si>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</si>
  <si>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</si>
  <si>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</si>
  <si>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</si>
  <si>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</si>
  <si>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</si>
  <si>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</si>
  <si>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</si>
  <si>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</si>
  <si>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</si>
  <si>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</si>
  <si>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</si>
  <si>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</si>
  <si>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</si>
  <si>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</si>
  <si>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</si>
  <si>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</si>
  <si>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</si>
  <si>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</si>
  <si>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</si>
  <si>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</si>
  <si>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</si>
  <si>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</si>
  <si>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</si>
  <si>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</si>
  <si>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</si>
  <si>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</si>
  <si>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</si>
  <si>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</si>
  <si>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</si>
  <si>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</si>
  <si>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</si>
  <si>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</si>
  <si>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</si>
  <si>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</si>
  <si>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</si>
  <si>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</si>
  <si>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</si>
  <si>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</si>
  <si>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</si>
  <si>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</si>
  <si>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</si>
  <si>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</si>
  <si>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</si>
  <si>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</si>
  <si>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</si>
  <si>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</si>
  <si>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</si>
  <si>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</si>
  <si>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</si>
  <si>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</si>
  <si>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</si>
  <si>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</si>
  <si>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</si>
  <si>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</si>
  <si>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</si>
  <si>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</si>
  <si>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</si>
  <si>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</si>
  <si>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</si>
  <si>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</si>
  <si>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</si>
  <si>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</si>
  <si>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</si>
  <si>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</si>
  <si>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北海道真狩村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</si>
  <si>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</si>
  <si>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</si>
  <si>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</si>
  <si>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</si>
  <si>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</si>
  <si>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</si>
  <si>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</si>
  <si>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</si>
  <si>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</si>
  <si>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</si>
  <si>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</si>
  <si>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</si>
  <si>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</si>
  <si>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</si>
  <si>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</si>
  <si>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</si>
  <si>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</si>
  <si>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</si>
  <si>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</si>
  <si>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</si>
  <si>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</si>
  <si>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</si>
  <si>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</si>
  <si>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</si>
  <si>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</si>
  <si>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</si>
  <si>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</si>
  <si>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</si>
  <si>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</si>
  <si>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</si>
  <si>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</si>
  <si>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</si>
  <si>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</si>
  <si>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</si>
  <si>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</si>
  <si>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</si>
  <si>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</si>
  <si>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</si>
  <si>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</si>
  <si>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</si>
  <si>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</si>
  <si>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</si>
  <si>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</si>
  <si>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</si>
  <si>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</si>
  <si>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</si>
  <si>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</si>
  <si>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</si>
  <si>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</si>
  <si>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</si>
  <si>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</si>
  <si>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</si>
  <si>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</si>
  <si>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</si>
  <si>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</si>
  <si>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</si>
  <si>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</si>
  <si>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</si>
  <si>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</si>
  <si>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</si>
  <si>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</si>
  <si>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</si>
  <si>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</si>
  <si>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</si>
  <si>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</si>
  <si>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</si>
  <si>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</si>
  <si>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</si>
  <si>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</si>
  <si>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</si>
  <si>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</si>
  <si>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</si>
  <si>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</si>
  <si>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</si>
  <si>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</si>
  <si>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</si>
  <si>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</si>
  <si>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</si>
  <si>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</si>
  <si>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</si>
  <si>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</si>
  <si>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</si>
  <si>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</si>
  <si>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</si>
  <si>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</si>
  <si>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</si>
  <si>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</si>
  <si>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</si>
  <si>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</si>
  <si>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</si>
  <si>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</si>
  <si>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</si>
  <si>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</si>
  <si>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</si>
  <si>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</si>
  <si>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</si>
  <si>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</si>
  <si>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</si>
  <si>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</si>
  <si>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</si>
  <si>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</si>
  <si>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</si>
  <si>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</si>
  <si>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</si>
  <si>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</si>
  <si>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</si>
  <si>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</si>
  <si>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</si>
  <si>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</si>
  <si>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</si>
  <si>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</si>
  <si>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</si>
  <si>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</si>
  <si>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</si>
  <si>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</si>
  <si>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</si>
  <si>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</si>
  <si>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</si>
  <si>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</si>
  <si>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</si>
  <si>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</si>
  <si>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</si>
  <si>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</si>
  <si>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</si>
  <si>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</si>
  <si>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</si>
  <si>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</si>
  <si>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</si>
  <si>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</si>
  <si>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</si>
  <si>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</si>
  <si>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</si>
  <si>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</si>
  <si>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</si>
  <si>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</si>
  <si>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</si>
  <si>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</si>
  <si>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</si>
  <si>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</si>
  <si>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</si>
  <si>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</si>
  <si>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</si>
  <si>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</si>
  <si>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</si>
  <si>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</si>
  <si>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</si>
  <si>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</si>
  <si>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</si>
  <si>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</si>
  <si>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北海道真狩村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</si>
  <si>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</si>
  <si>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</si>
  <si>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</si>
  <si>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</si>
  <si>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</si>
  <si>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</si>
  <si>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</si>
  <si>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</si>
  <si>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</si>
  <si>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</si>
  <si>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</si>
  <si>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</si>
  <si>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</si>
  <si>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</si>
  <si>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</si>
  <si>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</si>
  <si>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</si>
  <si>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</si>
  <si>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</si>
  <si>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</si>
  <si>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</si>
  <si>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</si>
  <si>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</si>
  <si>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</si>
  <si>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</si>
  <si>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</si>
  <si>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</si>
  <si>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</si>
  <si>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</si>
  <si>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</si>
  <si>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</si>
  <si>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</si>
  <si>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</si>
  <si>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</si>
  <si>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</si>
  <si>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</si>
  <si>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</si>
  <si>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</si>
  <si>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</si>
  <si>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</si>
  <si>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</si>
  <si>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</si>
  <si>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</si>
  <si>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</si>
  <si>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</si>
  <si>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</si>
  <si>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</si>
  <si>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</si>
  <si>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</si>
  <si>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</si>
  <si>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</si>
  <si>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</si>
  <si>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</si>
  <si>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</si>
  <si>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</si>
  <si>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</si>
  <si>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</si>
  <si>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</si>
  <si>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</si>
  <si>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</si>
  <si>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</si>
  <si>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</si>
  <si>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</si>
  <si>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</si>
  <si>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</si>
  <si>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</si>
  <si>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</si>
  <si>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</si>
  <si>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</si>
  <si>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</si>
  <si>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</si>
  <si>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</si>
  <si>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</si>
  <si>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</si>
  <si>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</si>
  <si>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</si>
  <si>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</si>
  <si>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</si>
  <si>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</si>
  <si>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</si>
  <si>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</si>
  <si>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</si>
  <si>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</si>
  <si>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</si>
  <si>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</si>
  <si>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</si>
  <si>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</si>
  <si>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</si>
  <si>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</si>
  <si>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</si>
  <si>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</si>
  <si>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</si>
  <si>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</si>
  <si>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</si>
  <si>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</si>
  <si>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</si>
  <si>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</si>
  <si>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</si>
  <si>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</si>
  <si>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</si>
  <si>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</si>
  <si>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</si>
  <si>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</si>
  <si>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</si>
  <si>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</si>
  <si>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</si>
  <si>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</si>
  <si>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</si>
  <si>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</si>
  <si>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</si>
  <si>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</si>
  <si>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</si>
  <si>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</si>
  <si>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</si>
  <si>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</si>
  <si>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</si>
  <si>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</si>
  <si>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</si>
  <si>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</si>
  <si>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</si>
  <si>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</si>
  <si>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</si>
  <si>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</si>
  <si>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</si>
  <si>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</si>
  <si>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</si>
  <si>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</si>
  <si>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</si>
  <si>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</si>
  <si>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</si>
  <si>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</si>
  <si>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</si>
  <si>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</si>
  <si>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</si>
  <si>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</si>
  <si>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</si>
  <si>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</si>
  <si>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</si>
  <si>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</si>
  <si>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</si>
  <si>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</si>
  <si>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</si>
  <si>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</si>
  <si>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</si>
  <si>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</si>
  <si>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</si>
  <si>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</si>
  <si>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</si>
  <si>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</si>
  <si>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</si>
  <si>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</si>
  <si>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</si>
  <si>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</si>
  <si>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</si>
  <si>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</si>
  <si>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</si>
  <si>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</si>
  <si>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</si>
  <si>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</si>
  <si>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</si>
  <si>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</si>
  <si>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</si>
  <si>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</si>
  <si>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</si>
  <si>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</si>
  <si>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</si>
  <si>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</si>
  <si>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</si>
  <si>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</si>
  <si>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</si>
  <si>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</si>
  <si>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</si>
  <si>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</si>
  <si>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</si>
  <si>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</si>
  <si>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</si>
  <si>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</si>
  <si>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</si>
  <si>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</si>
  <si>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</si>
  <si>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</si>
  <si>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</si>
  <si>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0.08</t>
  </si>
  <si>
    <t>一般会計</t>
  </si>
  <si>
    <t>簡易水道事業特別会計</t>
  </si>
  <si>
    <t>公共下水道事業特別会計</t>
  </si>
  <si>
    <t>国民健康保険事業特別会計</t>
  </si>
  <si>
    <t>後期高齢者医療特別会計</t>
  </si>
  <si>
    <t>国民健康保険診療所事業特別会計</t>
  </si>
  <si>
    <t>その他会計（赤字）</t>
  </si>
  <si>
    <t>その他会計（黒字）</t>
  </si>
  <si>
    <t>-</t>
    <phoneticPr fontId="2"/>
  </si>
  <si>
    <t>-</t>
    <phoneticPr fontId="2"/>
  </si>
  <si>
    <t>-</t>
    <phoneticPr fontId="2"/>
  </si>
  <si>
    <t>後志広域連合</t>
    <rPh sb="0" eb="2">
      <t>シリベシ</t>
    </rPh>
    <rPh sb="2" eb="4">
      <t>コウイキ</t>
    </rPh>
    <rPh sb="4" eb="6">
      <t>レンゴウ</t>
    </rPh>
    <phoneticPr fontId="2"/>
  </si>
  <si>
    <t>羊蹄山麓環境衛生組合</t>
    <rPh sb="0" eb="1">
      <t>ヨウ</t>
    </rPh>
    <rPh sb="1" eb="2">
      <t>テイ</t>
    </rPh>
    <rPh sb="2" eb="4">
      <t>サンロク</t>
    </rPh>
    <rPh sb="4" eb="6">
      <t>カンキョウ</t>
    </rPh>
    <rPh sb="6" eb="8">
      <t>エイセイ</t>
    </rPh>
    <rPh sb="8" eb="10">
      <t>クミアイ</t>
    </rPh>
    <phoneticPr fontId="2"/>
  </si>
  <si>
    <t>羊蹄山ろく消防組合</t>
    <rPh sb="0" eb="1">
      <t>ヨウ</t>
    </rPh>
    <rPh sb="1" eb="2">
      <t>テイ</t>
    </rPh>
    <rPh sb="2" eb="3">
      <t>サン</t>
    </rPh>
    <rPh sb="5" eb="7">
      <t>ショウボウ</t>
    </rPh>
    <rPh sb="7" eb="9">
      <t>クミアイ</t>
    </rPh>
    <phoneticPr fontId="2"/>
  </si>
  <si>
    <t>真狩フラワー振興公社</t>
    <rPh sb="0" eb="2">
      <t>マッカリ</t>
    </rPh>
    <rPh sb="6" eb="8">
      <t>シンコウ</t>
    </rPh>
    <rPh sb="8" eb="10">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</si>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</sst>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146599</c:v>
                </c:pt>
                <c:pt idx="1">
                  <c:v>396758</c:v>
                </c:pt>
                <c:pt idx="2">
                  <c:v>136980</c:v>
                </c:pt>
                <c:pt idx="3">
                  <c:v>283641</c:v>
                </c:pt>
                <c:pt idx="4">
                  <c:v>136687</c:v>
                </c:pt>
              </c:numCache>
            </c:numRef>
          </c:val>
          <c:smooth val="0"/>
        </c:ser>
        <c:dLbls>
          <c:showLegendKey val="0"/>
          <c:showVal val="0"/>
          <c:showCatName val="0"/>
          <c:showSerName val="0"/>
          <c:showPercent val="0"/>
          <c:showBubbleSize val="0"/>
        </c:dLbls>
        <c:marker val="1"/>
        <c:smooth val="0"/>
        <c:axId val="102061184"/>
        <c:axId val="102063104"/>
      </c:lineChart>
      <c:catAx>
        <c:axId val="102061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63104"/>
        <c:crosses val="autoZero"/>
        <c:auto val="1"/>
        <c:lblAlgn val="ctr"/>
        <c:lblOffset val="100"/>
        <c:tickLblSkip val="1"/>
        <c:tickMarkSkip val="1"/>
        <c:noMultiLvlLbl val="0"/>
      </c:catAx>
      <c:valAx>
        <c:axId val="10206310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6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3.61</c:v>
                </c:pt>
                <c:pt idx="1">
                  <c:v>3.12</c:v>
                </c:pt>
                <c:pt idx="2">
                  <c:v>3.4</c:v>
                </c:pt>
                <c:pt idx="3">
                  <c:v>4.4000000000000004</c:v>
                </c:pt>
                <c:pt idx="4">
                  <c:v>3.81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14.14</c:v>
                </c:pt>
                <c:pt idx="1">
                  <c:v>15.21</c:v>
                </c:pt>
                <c:pt idx="2">
                  <c:v>16.22</c:v>
                </c:pt>
                <c:pt idx="3">
                  <c:v>16.55</c:v>
                </c:pt>
                <c:pt idx="4">
                  <c:v>21.51</c:v>
                </c:pt>
              </c:numCache>
            </c:numRef>
          </c:val>
        </c:ser>
        <c:dLbls>
          <c:showLegendKey val="0"/>
          <c:showVal val="0"/>
          <c:showCatName val="0"/>
          <c:showSerName val="0"/>
          <c:showPercent val="0"/>
          <c:showBubbleSize val="0"/>
        </c:dLbls>
        <c:gapWidth val="250"/>
        <c:overlap val="100"/>
        <c:axId val="117014528"/>
        <c:axId val="117016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-0.08</c:v>
                </c:pt>
                <c:pt idx="1">
                  <c:v>1.4</c:v>
                </c:pt>
                <c:pt idx="2">
                  <c:v>0.1</c:v>
                </c:pt>
                <c:pt idx="3">
                  <c:v>2.61</c:v>
                </c:pt>
                <c:pt idx="4">
                  <c:v>4.4000000000000004</c:v>
                </c:pt>
              </c:numCache>
            </c:numRef>
          </c:val>
          <c:smooth val="0"/>
        </c:ser>
        <c:dLbls>
          <c:showLegendKey val="0"/>
          <c:showVal val="0"/>
          <c:showCatName val="0"/>
          <c:showSerName val="0"/>
          <c:showPercent val="0"/>
          <c:showBubbleSize val="0"/>
        </c:dLbls>
        <c:marker val="1"/>
        <c:smooth val="0"/>
        <c:axId val="117014528"/>
        <c:axId val="117016448"/>
      </c:lineChart>
      <c:catAx>
        <c:axId val="11701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016448"/>
        <c:crosses val="autoZero"/>
        <c:auto val="1"/>
        <c:lblAlgn val="ctr"/>
        <c:lblOffset val="100"/>
        <c:tickLblSkip val="1"/>
        <c:tickMarkSkip val="1"/>
        <c:noMultiLvlLbl val="0"/>
      </c:catAx>
      <c:valAx>
        <c:axId val="11701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1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0.56000000000000005</c:v>
                </c:pt>
                <c:pt idx="4">
                  <c:v>#N/A</c:v>
                </c:pt>
                <c:pt idx="5">
                  <c:v>0.04</c:v>
                </c:pt>
                <c:pt idx="6">
                  <c:v>#N/A</c:v>
                </c:pt>
                <c:pt idx="7">
                  <c:v>0.48</c:v>
                </c:pt>
                <c:pt idx="8">
                  <c:v>#N/A</c:v>
                </c:pt>
                <c:pt idx="9">
                  <c:v>0.04</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0.08</c:v>
                </c:pt>
                <c:pt idx="2">
                  <c:v>#N/A</c:v>
                </c:pt>
                <c:pt idx="3">
                  <c:v>0.08</c:v>
                </c:pt>
                <c:pt idx="4">
                  <c:v>#N/A</c:v>
                </c:pt>
                <c:pt idx="5">
                  <c:v>0.19</c:v>
                </c:pt>
                <c:pt idx="6">
                  <c:v>#N/A</c:v>
                </c:pt>
                <c:pt idx="7">
                  <c:v>0.09</c:v>
                </c:pt>
                <c:pt idx="8">
                  <c:v>#N/A</c:v>
                </c:pt>
                <c:pt idx="9">
                  <c:v>0.09</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7.0000000000000007E-2</c:v>
                </c:pt>
                <c:pt idx="2">
                  <c:v>#N/A</c:v>
                </c:pt>
                <c:pt idx="3">
                  <c:v>0.06</c:v>
                </c:pt>
                <c:pt idx="4">
                  <c:v>#N/A</c:v>
                </c:pt>
                <c:pt idx="5">
                  <c:v>0.08</c:v>
                </c:pt>
                <c:pt idx="6">
                  <c:v>#N/A</c:v>
                </c:pt>
                <c:pt idx="7">
                  <c:v>0.09</c:v>
                </c:pt>
                <c:pt idx="8">
                  <c:v>#N/A</c:v>
                </c:pt>
                <c:pt idx="9">
                  <c:v>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3.61</c:v>
                </c:pt>
                <c:pt idx="2">
                  <c:v>#N/A</c:v>
                </c:pt>
                <c:pt idx="3">
                  <c:v>3.12</c:v>
                </c:pt>
                <c:pt idx="4">
                  <c:v>#N/A</c:v>
                </c:pt>
                <c:pt idx="5">
                  <c:v>3.4</c:v>
                </c:pt>
                <c:pt idx="6">
                  <c:v>#N/A</c:v>
                </c:pt>
                <c:pt idx="7">
                  <c:v>4.4000000000000004</c:v>
                </c:pt>
                <c:pt idx="8">
                  <c:v>#N/A</c:v>
                </c:pt>
                <c:pt idx="9">
                  <c:v>3.81</c:v>
                </c:pt>
              </c:numCache>
            </c:numRef>
          </c:val>
        </c:ser>
        <c:dLbls>
          <c:showLegendKey val="0"/>
          <c:showVal val="0"/>
          <c:showCatName val="0"/>
          <c:showSerName val="0"/>
          <c:showPercent val="0"/>
          <c:showBubbleSize val="0"/>
        </c:dLbls>
        <c:gapWidth val="150"/>
        <c:overlap val="100"/>
        <c:axId val="51382144"/>
        <c:axId val="51383680"/>
      </c:barChart>
      <c:catAx>
        <c:axId val="5138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383680"/>
        <c:crosses val="autoZero"/>
        <c:auto val="1"/>
        <c:lblAlgn val="ctr"/>
        <c:lblOffset val="100"/>
        <c:tickLblSkip val="1"/>
        <c:tickMarkSkip val="1"/>
        <c:noMultiLvlLbl val="0"/>
      </c:catAx>
      <c:valAx>
        <c:axId val="5138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82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391</c:v>
                </c:pt>
                <c:pt idx="5">
                  <c:v>333</c:v>
                </c:pt>
                <c:pt idx="8">
                  <c:v>321</c:v>
                </c:pt>
                <c:pt idx="11">
                  <c:v>291</c:v>
                </c:pt>
                <c:pt idx="14">
                  <c:v>278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c:v>
                </c:pt>
                <c:pt idx="3">
                  <c:v>17</c:v>
                </c:pt>
                <c:pt idx="6">
                  <c:v>18</c:v>
                </c:pt>
                <c:pt idx="9">
                  <c:v>11</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83</c:v>
                </c:pt>
                <c:pt idx="3">
                  <c:v>75</c:v>
                </c:pt>
                <c:pt idx="6">
                  <c:v>85</c:v>
                </c:pt>
                <c:pt idx="9">
                  <c:v>89</c:v>
                </c:pt>
                <c:pt idx="12">
                  <c:v>101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479</c:v>
                </c:pt>
                <c:pt idx="3">
                  <c:v>407</c:v>
                </c:pt>
                <c:pt idx="6">
                  <c:v>390</c:v>
                </c:pt>
                <c:pt idx="9">
                  <c:v>337</c:v>
                </c:pt>
                <c:pt idx="12">
                  <c:v>310</c:v>
                </c:pt>
              </c:numCache>
            </c:numRef>
          </c:val>
        </c:ser>
        <c:dLbls>
          <c:showLegendKey val="0"/>
          <c:showVal val="0"/>
          <c:showCatName val="0"/>
          <c:showSerName val="0"/>
          <c:showPercent val="0"/>
          <c:showBubbleSize val="0"/>
        </c:dLbls>
        <c:gapWidth val="100"/>
        <c:overlap val="100"/>
        <c:axId val="116961664"/>
        <c:axId val="11696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189</c:v>
                </c:pt>
                <c:pt idx="2">
                  <c:v>#N/A</c:v>
                </c:pt>
                <c:pt idx="3">
                  <c:v>#N/A</c:v>
                </c:pt>
                <c:pt idx="4">
                  <c:v>166</c:v>
                </c:pt>
                <c:pt idx="5">
                  <c:v>#N/A</c:v>
                </c:pt>
                <c:pt idx="6">
                  <c:v>#N/A</c:v>
                </c:pt>
                <c:pt idx="7">
                  <c:v>172</c:v>
                </c:pt>
                <c:pt idx="8">
                  <c:v>#N/A</c:v>
                </c:pt>
                <c:pt idx="9">
                  <c:v>#N/A</c:v>
                </c:pt>
                <c:pt idx="10">
                  <c:v>146</c:v>
                </c:pt>
                <c:pt idx="11">
                  <c:v>#N/A</c:v>
                </c:pt>
                <c:pt idx="12">
                  <c:v>#N/A</c:v>
                </c:pt>
                <c:pt idx="13">
                  <c:v>146</c:v>
                </c:pt>
                <c:pt idx="14">
                  <c:v>#N/A</c:v>
                </c:pt>
              </c:numCache>
            </c:numRef>
          </c:val>
          <c:smooth val="0"/>
        </c:ser>
        <c:dLbls>
          <c:showLegendKey val="0"/>
          <c:showVal val="0"/>
          <c:showCatName val="0"/>
          <c:showSerName val="0"/>
          <c:showPercent val="0"/>
          <c:showBubbleSize val="0"/>
        </c:dLbls>
        <c:marker val="1"/>
        <c:smooth val="0"/>
        <c:axId val="116961664"/>
        <c:axId val="116963584"/>
      </c:lineChart>
      <c:catAx>
        <c:axId val="1169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63584"/>
        <c:crosses val="autoZero"/>
        <c:auto val="1"/>
        <c:lblAlgn val="ctr"/>
        <c:lblOffset val="100"/>
        <c:tickLblSkip val="1"/>
        <c:tickMarkSkip val="1"/>
        <c:noMultiLvlLbl val="0"/>
      </c:catAx>
      <c:valAx>
        <c:axId val="11696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6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2558</c:v>
                </c:pt>
                <c:pt idx="5">
                  <c:v>2508</c:v>
                </c:pt>
                <c:pt idx="8">
                  <c:v>2386</c:v>
                </c:pt>
                <c:pt idx="11">
                  <c:v>2288</c:v>
                </c:pt>
                <c:pt idx="14">
                  <c:v>2171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437</c:v>
                </c:pt>
                <c:pt idx="5">
                  <c:v>316</c:v>
                </c:pt>
                <c:pt idx="8">
                  <c:v>264</c:v>
                </c:pt>
                <c:pt idx="11">
                  <c:v>244</c:v>
                </c:pt>
                <c:pt idx="14">
                  <c:v>246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722</c:v>
                </c:pt>
                <c:pt idx="5">
                  <c:v>938</c:v>
                </c:pt>
                <c:pt idx="8">
                  <c:v>985</c:v>
                </c:pt>
                <c:pt idx="11">
                  <c:v>1019</c:v>
                </c:pt>
                <c:pt idx="14">
                  <c:v>1204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570</c:v>
                </c:pt>
                <c:pt idx="3">
                  <c:v>572</c:v>
                </c:pt>
                <c:pt idx="6">
                  <c:v>559</c:v>
                </c:pt>
                <c:pt idx="9">
                  <c:v>551</c:v>
                </c:pt>
                <c:pt idx="12">
                  <c:v>513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34</c:v>
                </c:pt>
                <c:pt idx="12">
                  <c:v>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1259</c:v>
                </c:pt>
                <c:pt idx="3">
                  <c:v>1127</c:v>
                </c:pt>
                <c:pt idx="6">
                  <c:v>1081</c:v>
                </c:pt>
                <c:pt idx="9">
                  <c:v>1059</c:v>
                </c:pt>
                <c:pt idx="12">
                  <c:v>1065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68</c:v>
                </c:pt>
                <c:pt idx="3">
                  <c:v>57</c:v>
                </c:pt>
                <c:pt idx="6">
                  <c:v>46</c:v>
                </c:pt>
                <c:pt idx="9">
                  <c:v>36</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3181</c:v>
                </c:pt>
                <c:pt idx="3">
                  <c:v>3040</c:v>
                </c:pt>
                <c:pt idx="6">
                  <c:v>2826</c:v>
                </c:pt>
                <c:pt idx="9">
                  <c:v>2721</c:v>
                </c:pt>
                <c:pt idx="12">
                  <c:v>2584</c:v>
                </c:pt>
              </c:numCache>
            </c:numRef>
          </c:val>
        </c:ser>
        <c:dLbls>
          <c:showLegendKey val="0"/>
          <c:showVal val="0"/>
          <c:showCatName val="0"/>
          <c:showSerName val="0"/>
          <c:showPercent val="0"/>
          <c:showBubbleSize val="0"/>
        </c:dLbls>
        <c:gapWidth val="100"/>
        <c:overlap val="100"/>
        <c:axId val="123574528"/>
        <c:axId val="12359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1362</c:v>
                </c:pt>
                <c:pt idx="2">
                  <c:v>#N/A</c:v>
                </c:pt>
                <c:pt idx="3">
                  <c:v>#N/A</c:v>
                </c:pt>
                <c:pt idx="4">
                  <c:v>1035</c:v>
                </c:pt>
                <c:pt idx="5">
                  <c:v>#N/A</c:v>
                </c:pt>
                <c:pt idx="6">
                  <c:v>#N/A</c:v>
                </c:pt>
                <c:pt idx="7">
                  <c:v>876</c:v>
                </c:pt>
                <c:pt idx="8">
                  <c:v>#N/A</c:v>
                </c:pt>
                <c:pt idx="9">
                  <c:v>#N/A</c:v>
                </c:pt>
                <c:pt idx="10">
                  <c:v>851</c:v>
                </c:pt>
                <c:pt idx="11">
                  <c:v>#N/A</c:v>
                </c:pt>
                <c:pt idx="12">
                  <c:v>#N/A</c:v>
                </c:pt>
                <c:pt idx="13">
                  <c:v>601</c:v>
                </c:pt>
                <c:pt idx="14">
                  <c:v>#N/A</c:v>
                </c:pt>
              </c:numCache>
            </c:numRef>
          </c:val>
          <c:smooth val="0"/>
        </c:ser>
        <c:dLbls>
          <c:showLegendKey val="0"/>
          <c:showVal val="0"/>
          <c:showCatName val="0"/>
          <c:showSerName val="0"/>
          <c:showPercent val="0"/>
          <c:showBubbleSize val="0"/>
        </c:dLbls>
        <c:marker val="1"/>
        <c:smooth val="0"/>
        <c:axId val="123574528"/>
        <c:axId val="123593088"/>
      </c:lineChart>
      <c:catAx>
        <c:axId val="12357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593088"/>
        <c:crosses val="autoZero"/>
        <c:auto val="1"/>
        <c:lblAlgn val="ctr"/>
        <c:lblOffset val="100"/>
        <c:tickLblSkip val="1"/>
        <c:tickMarkSkip val="1"/>
        <c:noMultiLvlLbl val="0"/>
      </c:catAx>
      <c:valAx>
        <c:axId val="12359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7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2,151
2,148
114.43
2,553,569
2,475,860
70,384
1,845,852
2,584,379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人口の減少や全国平均を上回る高齢化率（２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年末３</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に加え、村内に中心となる産業がないこと等により、財政基盤が弱く、類似団体平均をかなり下回っている。職員数の削減による人件費の抑制、緊急に必要な事業を峻別し、投資的経費を抑制する等、歳出の徹底的な見直しを実施するとともに、税収の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9"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村税等徴収対策本部を設置して、村税、国民健康保険料、住宅料、上下水道料について、収納率をそれぞれ向上させ、財源の確保に努めるとともに、ＩＴの導入推進による事務の効率化、民間委託・指定管理者制度の活用により、経常経費の削減に努めることにより、経常収支比率を低下させることを目指している。</a:t>
          </a:r>
          <a:endParaRPr lang="ja-JP" altLang="ja-JP" sz="1400">
            <a:effectLst/>
          </a:endParaRPr>
        </a:p>
        <a:p>
          <a:pPr rtl="0"/>
          <a:r>
            <a:rPr lang="ja-JP" altLang="ja-JP" sz="1100" b="0" i="0" baseline="0">
              <a:solidFill>
                <a:schemeClr val="dk1"/>
              </a:solidFill>
              <a:effectLst/>
              <a:latin typeface="+mn-lt"/>
              <a:ea typeface="+mn-ea"/>
              <a:cs typeface="+mn-cs"/>
            </a:rPr>
            <a:t>　扶助費</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については、類似団体平均を下回っているものの、人件費については上回っている。</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は減少</a:t>
          </a:r>
          <a:r>
            <a:rPr lang="ja-JP" altLang="en-US" sz="1100" b="0" i="0" baseline="0">
              <a:solidFill>
                <a:schemeClr val="dk1"/>
              </a:solidFill>
              <a:effectLst/>
              <a:latin typeface="+mn-lt"/>
              <a:ea typeface="+mn-ea"/>
              <a:cs typeface="+mn-cs"/>
            </a:rPr>
            <a:t>推移しているが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国営土地改良事業等大型事業の費用負担も今後発生するため、一層</a:t>
          </a:r>
          <a:r>
            <a:rPr lang="ja-JP" altLang="ja-JP" sz="1100" b="0" i="0" baseline="0">
              <a:solidFill>
                <a:schemeClr val="dk1"/>
              </a:solidFill>
              <a:effectLst/>
              <a:latin typeface="+mn-lt"/>
              <a:ea typeface="+mn-ea"/>
              <a:cs typeface="+mn-cs"/>
            </a:rPr>
            <a:t>計画的に廃止・縮小を進め、経常経費の削減を図</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109946</xdr:rowOff>
    </xdr:from>
    <xdr:to>
      <xdr:col>7</xdr:col>
      <xdr:colOff>152400</xdr:colOff>
      <xdr:row>63</xdr:row>
      <xdr:rowOff>10885</xdr:rowOff>
    </xdr:to>
    <xdr:cxnSp macro="">
      <xdr:nvCxnSpPr>
        <xdr:cNvPr id="134" name="直線コネクタ 133"/>
        <xdr:cNvCxnSpPr/>
      </xdr:nvCxnSpPr>
      <xdr:spPr>
        <a:xfrm flipV="1">
          <a:off x="4114800" y="10739846"/>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10885</xdr:rowOff>
    </xdr:from>
    <xdr:to>
      <xdr:col>6</xdr:col>
      <xdr:colOff>0</xdr:colOff>
      <xdr:row>63</xdr:row>
      <xdr:rowOff>52251</xdr:rowOff>
    </xdr:to>
    <xdr:cxnSp macro="">
      <xdr:nvCxnSpPr>
        <xdr:cNvPr id="137" name="直線コネクタ 136"/>
        <xdr:cNvCxnSpPr/>
      </xdr:nvCxnSpPr>
      <xdr:spPr>
        <a:xfrm flipV="1">
          <a:off x="3225800" y="1081223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64226</xdr:rowOff>
    </xdr:from>
    <xdr:to>
      <xdr:col>4</xdr:col>
      <xdr:colOff>482600</xdr:colOff>
      <xdr:row>63</xdr:row>
      <xdr:rowOff>52251</xdr:rowOff>
    </xdr:to>
    <xdr:cxnSp macro="">
      <xdr:nvCxnSpPr>
        <xdr:cNvPr id="140" name="直線コネクタ 139"/>
        <xdr:cNvCxnSpPr/>
      </xdr:nvCxnSpPr>
      <xdr:spPr>
        <a:xfrm>
          <a:off x="2336800" y="10522676"/>
          <a:ext cx="889000" cy="3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64226</xdr:rowOff>
    </xdr:from>
    <xdr:to>
      <xdr:col>3</xdr:col>
      <xdr:colOff>279400</xdr:colOff>
      <xdr:row>62</xdr:row>
      <xdr:rowOff>161653</xdr:rowOff>
    </xdr:to>
    <xdr:cxnSp macro="">
      <xdr:nvCxnSpPr>
        <xdr:cNvPr id="143" name="直線コネクタ 142"/>
        <xdr:cNvCxnSpPr/>
      </xdr:nvCxnSpPr>
      <xdr:spPr>
        <a:xfrm flipV="1">
          <a:off x="1447800" y="10522676"/>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53" name="円/楕円 152"/>
        <xdr:cNvSpPr/>
      </xdr:nvSpPr>
      <xdr:spPr>
        <a:xfrm>
          <a:off x="4902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31223</xdr:rowOff>
    </xdr:from>
    <xdr:ext cx="762000" cy="259045"/>
    <xdr:sp macro="" textlink="">
      <xdr:nvSpPr>
        <xdr:cNvPr id="154" name="財政構造の弾力性該当値テキスト"/>
        <xdr:cNvSpPr txBox="1"/>
      </xdr:nvSpPr>
      <xdr:spPr>
        <a:xfrm>
          <a:off x="5041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131535</xdr:rowOff>
    </xdr:from>
    <xdr:to>
      <xdr:col>6</xdr:col>
      <xdr:colOff>50800</xdr:colOff>
      <xdr:row>63</xdr:row>
      <xdr:rowOff>61685</xdr:rowOff>
    </xdr:to>
    <xdr:sp macro="" textlink="">
      <xdr:nvSpPr>
        <xdr:cNvPr id="155" name="円/楕円 154"/>
        <xdr:cNvSpPr/>
      </xdr:nvSpPr>
      <xdr:spPr>
        <a:xfrm>
          <a:off x="4064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56" name="テキスト ボックス 155"/>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1451</xdr:rowOff>
    </xdr:from>
    <xdr:to>
      <xdr:col>4</xdr:col>
      <xdr:colOff>533400</xdr:colOff>
      <xdr:row>63</xdr:row>
      <xdr:rowOff>103051</xdr:rowOff>
    </xdr:to>
    <xdr:sp macro="" textlink="">
      <xdr:nvSpPr>
        <xdr:cNvPr id="157" name="円/楕円 156"/>
        <xdr:cNvSpPr/>
      </xdr:nvSpPr>
      <xdr:spPr>
        <a:xfrm>
          <a:off x="3175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87828</xdr:rowOff>
    </xdr:from>
    <xdr:ext cx="762000" cy="259045"/>
    <xdr:sp macro="" textlink="">
      <xdr:nvSpPr>
        <xdr:cNvPr id="158" name="テキスト ボックス 157"/>
        <xdr:cNvSpPr txBox="1"/>
      </xdr:nvSpPr>
      <xdr:spPr>
        <a:xfrm>
          <a:off x="2844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13426</xdr:rowOff>
    </xdr:from>
    <xdr:to>
      <xdr:col>3</xdr:col>
      <xdr:colOff>330200</xdr:colOff>
      <xdr:row>61</xdr:row>
      <xdr:rowOff>115026</xdr:rowOff>
    </xdr:to>
    <xdr:sp macro="" textlink="">
      <xdr:nvSpPr>
        <xdr:cNvPr id="159" name="円/楕円 158"/>
        <xdr:cNvSpPr/>
      </xdr:nvSpPr>
      <xdr:spPr>
        <a:xfrm>
          <a:off x="2286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125203</xdr:rowOff>
    </xdr:from>
    <xdr:ext cx="762000" cy="259045"/>
    <xdr:sp macro="" textlink="">
      <xdr:nvSpPr>
        <xdr:cNvPr id="160" name="テキスト ボックス 159"/>
        <xdr:cNvSpPr txBox="1"/>
      </xdr:nvSpPr>
      <xdr:spPr>
        <a:xfrm>
          <a:off x="1955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110853</xdr:rowOff>
    </xdr:from>
    <xdr:to>
      <xdr:col>2</xdr:col>
      <xdr:colOff>127000</xdr:colOff>
      <xdr:row>63</xdr:row>
      <xdr:rowOff>41003</xdr:rowOff>
    </xdr:to>
    <xdr:sp macro="" textlink="">
      <xdr:nvSpPr>
        <xdr:cNvPr id="161" name="円/楕円 160"/>
        <xdr:cNvSpPr/>
      </xdr:nvSpPr>
      <xdr:spPr>
        <a:xfrm>
          <a:off x="1397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25780</xdr:rowOff>
    </xdr:from>
    <xdr:ext cx="762000" cy="259045"/>
    <xdr:sp macro="" textlink="">
      <xdr:nvSpPr>
        <xdr:cNvPr id="162" name="テキスト ボックス 161"/>
        <xdr:cNvSpPr txBox="1"/>
      </xdr:nvSpPr>
      <xdr:spPr>
        <a:xfrm>
          <a:off x="1066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[475,876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上回っているのは、主に人件費が要因となっている。これは主に民間業者が少ないため、除雪作業業務や保育所・各公共施設のなど維持管理を一般職で行っているためである。今後は、できる限り民間でも実施可能な部分については、指定管理者制度の導入などにより委託化を進め、コストの低減を図っていく方針で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35771</xdr:rowOff>
    </xdr:from>
    <xdr:to>
      <xdr:col>7</xdr:col>
      <xdr:colOff>152400</xdr:colOff>
      <xdr:row>84</xdr:row>
      <xdr:rowOff>36806</xdr:rowOff>
    </xdr:to>
    <xdr:cxnSp macro="">
      <xdr:nvCxnSpPr>
        <xdr:cNvPr id="196" name="直線コネクタ 195"/>
        <xdr:cNvCxnSpPr/>
      </xdr:nvCxnSpPr>
      <xdr:spPr>
        <a:xfrm>
          <a:off x="4114800" y="14437571"/>
          <a:ext cx="8382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25805</xdr:rowOff>
    </xdr:from>
    <xdr:to>
      <xdr:col>6</xdr:col>
      <xdr:colOff>0</xdr:colOff>
      <xdr:row>84</xdr:row>
      <xdr:rowOff>35771</xdr:rowOff>
    </xdr:to>
    <xdr:cxnSp macro="">
      <xdr:nvCxnSpPr>
        <xdr:cNvPr id="199" name="直線コネクタ 198"/>
        <xdr:cNvCxnSpPr/>
      </xdr:nvCxnSpPr>
      <xdr:spPr>
        <a:xfrm>
          <a:off x="3225800" y="14427605"/>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148935</xdr:rowOff>
    </xdr:from>
    <xdr:to>
      <xdr:col>4</xdr:col>
      <xdr:colOff>482600</xdr:colOff>
      <xdr:row>84</xdr:row>
      <xdr:rowOff>25805</xdr:rowOff>
    </xdr:to>
    <xdr:cxnSp macro="">
      <xdr:nvCxnSpPr>
        <xdr:cNvPr id="202" name="直線コネクタ 201"/>
        <xdr:cNvCxnSpPr/>
      </xdr:nvCxnSpPr>
      <xdr:spPr>
        <a:xfrm>
          <a:off x="2336800" y="14379285"/>
          <a:ext cx="889000" cy="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130642</xdr:rowOff>
    </xdr:from>
    <xdr:to>
      <xdr:col>3</xdr:col>
      <xdr:colOff>279400</xdr:colOff>
      <xdr:row>83</xdr:row>
      <xdr:rowOff>148935</xdr:rowOff>
    </xdr:to>
    <xdr:cxnSp macro="">
      <xdr:nvCxnSpPr>
        <xdr:cNvPr id="205" name="直線コネクタ 204"/>
        <xdr:cNvCxnSpPr/>
      </xdr:nvCxnSpPr>
      <xdr:spPr>
        <a:xfrm>
          <a:off x="1447800" y="14360992"/>
          <a:ext cx="889000" cy="1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157456</xdr:rowOff>
    </xdr:from>
    <xdr:to>
      <xdr:col>7</xdr:col>
      <xdr:colOff>203200</xdr:colOff>
      <xdr:row>84</xdr:row>
      <xdr:rowOff>87606</xdr:rowOff>
    </xdr:to>
    <xdr:sp macro="" textlink="">
      <xdr:nvSpPr>
        <xdr:cNvPr id="215" name="円/楕円 214"/>
        <xdr:cNvSpPr/>
      </xdr:nvSpPr>
      <xdr:spPr>
        <a:xfrm>
          <a:off x="4902200" y="143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129533</xdr:rowOff>
    </xdr:from>
    <xdr:ext cx="762000" cy="259045"/>
    <xdr:sp macro="" textlink="">
      <xdr:nvSpPr>
        <xdr:cNvPr id="216" name="人件費・物件費等の状況該当値テキスト"/>
        <xdr:cNvSpPr txBox="1"/>
      </xdr:nvSpPr>
      <xdr:spPr>
        <a:xfrm>
          <a:off x="5041900" y="1435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475,876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156421</xdr:rowOff>
    </xdr:from>
    <xdr:to>
      <xdr:col>6</xdr:col>
      <xdr:colOff>50800</xdr:colOff>
      <xdr:row>84</xdr:row>
      <xdr:rowOff>86571</xdr:rowOff>
    </xdr:to>
    <xdr:sp macro="" textlink="">
      <xdr:nvSpPr>
        <xdr:cNvPr id="217" name="円/楕円 216"/>
        <xdr:cNvSpPr/>
      </xdr:nvSpPr>
      <xdr:spPr>
        <a:xfrm>
          <a:off x="4064000" y="143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71348</xdr:rowOff>
    </xdr:from>
    <xdr:ext cx="736600" cy="259045"/>
    <xdr:sp macro="" textlink="">
      <xdr:nvSpPr>
        <xdr:cNvPr id="218" name="テキスト ボックス 217"/>
        <xdr:cNvSpPr txBox="1"/>
      </xdr:nvSpPr>
      <xdr:spPr>
        <a:xfrm>
          <a:off x="3733800" y="1447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475,105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146455</xdr:rowOff>
    </xdr:from>
    <xdr:to>
      <xdr:col>4</xdr:col>
      <xdr:colOff>533400</xdr:colOff>
      <xdr:row>84</xdr:row>
      <xdr:rowOff>76605</xdr:rowOff>
    </xdr:to>
    <xdr:sp macro="" textlink="">
      <xdr:nvSpPr>
        <xdr:cNvPr id="219" name="円/楕円 218"/>
        <xdr:cNvSpPr/>
      </xdr:nvSpPr>
      <xdr:spPr>
        <a:xfrm>
          <a:off x="3175000" y="143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61382</xdr:rowOff>
    </xdr:from>
    <xdr:ext cx="762000" cy="259045"/>
    <xdr:sp macro="" textlink="">
      <xdr:nvSpPr>
        <xdr:cNvPr id="220" name="テキスト ボックス 219"/>
        <xdr:cNvSpPr txBox="1"/>
      </xdr:nvSpPr>
      <xdr:spPr>
        <a:xfrm>
          <a:off x="2844800" y="144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467,670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98135</xdr:rowOff>
    </xdr:from>
    <xdr:to>
      <xdr:col>3</xdr:col>
      <xdr:colOff>330200</xdr:colOff>
      <xdr:row>84</xdr:row>
      <xdr:rowOff>28285</xdr:rowOff>
    </xdr:to>
    <xdr:sp macro="" textlink="">
      <xdr:nvSpPr>
        <xdr:cNvPr id="221" name="円/楕円 220"/>
        <xdr:cNvSpPr/>
      </xdr:nvSpPr>
      <xdr:spPr>
        <a:xfrm>
          <a:off x="2286000" y="143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13062</xdr:rowOff>
    </xdr:from>
    <xdr:ext cx="762000" cy="259045"/>
    <xdr:sp macro="" textlink="">
      <xdr:nvSpPr>
        <xdr:cNvPr id="222" name="テキスト ボックス 221"/>
        <xdr:cNvSpPr txBox="1"/>
      </xdr:nvSpPr>
      <xdr:spPr>
        <a:xfrm>
          <a:off x="1955800" y="144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431,626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79842</xdr:rowOff>
    </xdr:from>
    <xdr:to>
      <xdr:col>2</xdr:col>
      <xdr:colOff>127000</xdr:colOff>
      <xdr:row>84</xdr:row>
      <xdr:rowOff>9992</xdr:rowOff>
    </xdr:to>
    <xdr:sp macro="" textlink="">
      <xdr:nvSpPr>
        <xdr:cNvPr id="223" name="円/楕円 222"/>
        <xdr:cNvSpPr/>
      </xdr:nvSpPr>
      <xdr:spPr>
        <a:xfrm>
          <a:off x="1397000" y="143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166219</xdr:rowOff>
    </xdr:from>
    <xdr:ext cx="762000" cy="259045"/>
    <xdr:sp macro="" textlink="">
      <xdr:nvSpPr>
        <xdr:cNvPr id="224" name="テキスト ボックス 223"/>
        <xdr:cNvSpPr txBox="1"/>
      </xdr:nvSpPr>
      <xdr:spPr>
        <a:xfrm>
          <a:off x="1066800" y="143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417,980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１８年度から職員手当等の廃止、抑制を実施しているが、類似団体の中では高い水準にある。今後は各種手当の総点検を行うなど、より一層の給与の適正化に努める。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18627</xdr:rowOff>
    </xdr:from>
    <xdr:to>
      <xdr:col>24</xdr:col>
      <xdr:colOff>558800</xdr:colOff>
      <xdr:row>89</xdr:row>
      <xdr:rowOff>13546</xdr:rowOff>
    </xdr:to>
    <xdr:cxnSp macro="">
      <xdr:nvCxnSpPr>
        <xdr:cNvPr id="258" name="直線コネクタ 257"/>
        <xdr:cNvCxnSpPr/>
      </xdr:nvCxnSpPr>
      <xdr:spPr>
        <a:xfrm flipV="1">
          <a:off x="16179800" y="14934777"/>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104563</xdr:rowOff>
    </xdr:from>
    <xdr:to>
      <xdr:col>23</xdr:col>
      <xdr:colOff>406400</xdr:colOff>
      <xdr:row>89</xdr:row>
      <xdr:rowOff>13546</xdr:rowOff>
    </xdr:to>
    <xdr:cxnSp macro="">
      <xdr:nvCxnSpPr>
        <xdr:cNvPr id="261" name="直線コネクタ 260"/>
        <xdr:cNvCxnSpPr/>
      </xdr:nvCxnSpPr>
      <xdr:spPr>
        <a:xfrm>
          <a:off x="15290800" y="15192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88</xdr:row>
      <xdr:rowOff>104563</xdr:rowOff>
    </xdr:to>
    <xdr:cxnSp macro="">
      <xdr:nvCxnSpPr>
        <xdr:cNvPr id="264" name="直線コネクタ 263"/>
        <xdr:cNvCxnSpPr/>
      </xdr:nvCxnSpPr>
      <xdr:spPr>
        <a:xfrm>
          <a:off x="14401800" y="1493477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1059</xdr:rowOff>
    </xdr:from>
    <xdr:to>
      <xdr:col>21</xdr:col>
      <xdr:colOff>0</xdr:colOff>
      <xdr:row>87</xdr:row>
      <xdr:rowOff>18627</xdr:rowOff>
    </xdr:to>
    <xdr:cxnSp macro="">
      <xdr:nvCxnSpPr>
        <xdr:cNvPr id="267" name="直線コネクタ 266"/>
        <xdr:cNvCxnSpPr/>
      </xdr:nvCxnSpPr>
      <xdr:spPr>
        <a:xfrm>
          <a:off x="13512800" y="14745759"/>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139277</xdr:rowOff>
    </xdr:from>
    <xdr:to>
      <xdr:col>24</xdr:col>
      <xdr:colOff>609600</xdr:colOff>
      <xdr:row>87</xdr:row>
      <xdr:rowOff>69427</xdr:rowOff>
    </xdr:to>
    <xdr:sp macro="" textlink="">
      <xdr:nvSpPr>
        <xdr:cNvPr id="277" name="円/楕円 276"/>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111354</xdr:rowOff>
    </xdr:from>
    <xdr:ext cx="762000" cy="259045"/>
    <xdr:sp macro="" textlink="">
      <xdr:nvSpPr>
        <xdr:cNvPr id="278"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134196</xdr:rowOff>
    </xdr:from>
    <xdr:to>
      <xdr:col>23</xdr:col>
      <xdr:colOff>457200</xdr:colOff>
      <xdr:row>89</xdr:row>
      <xdr:rowOff>64346</xdr:rowOff>
    </xdr:to>
    <xdr:sp macro="" textlink="">
      <xdr:nvSpPr>
        <xdr:cNvPr id="279" name="円/楕円 278"/>
        <xdr:cNvSpPr/>
      </xdr:nvSpPr>
      <xdr:spPr>
        <a:xfrm>
          <a:off x="16129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80" name="テキスト ボックス 279"/>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81" name="円/楕円 280"/>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140140</xdr:rowOff>
    </xdr:from>
    <xdr:ext cx="762000" cy="259045"/>
    <xdr:sp macro="" textlink="">
      <xdr:nvSpPr>
        <xdr:cNvPr id="282" name="テキスト ボックス 281"/>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139277</xdr:rowOff>
    </xdr:from>
    <xdr:to>
      <xdr:col>21</xdr:col>
      <xdr:colOff>50800</xdr:colOff>
      <xdr:row>87</xdr:row>
      <xdr:rowOff>69427</xdr:rowOff>
    </xdr:to>
    <xdr:sp macro="" textlink="">
      <xdr:nvSpPr>
        <xdr:cNvPr id="283" name="円/楕円 282"/>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54204</xdr:rowOff>
    </xdr:from>
    <xdr:ext cx="762000" cy="259045"/>
    <xdr:sp macro="" textlink="">
      <xdr:nvSpPr>
        <xdr:cNvPr id="284" name="テキスト ボックス 283"/>
        <xdr:cNvSpPr txBox="1"/>
      </xdr:nvSpPr>
      <xdr:spPr>
        <a:xfrm>
          <a:off x="14020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85" name="円/楕円 284"/>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36636</xdr:rowOff>
    </xdr:from>
    <xdr:ext cx="762000" cy="259045"/>
    <xdr:sp macro="" textlink="">
      <xdr:nvSpPr>
        <xdr:cNvPr id="286" name="テキスト ボックス 285"/>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昭和５５年度から５９年度にかけて、行政需要・事業の多様化に対応するため、職員を大量に採用したことにより、類似団体平均を上回っている。平成１８年度から５カ年間は退職不補充を実施してきたが、今後も定年退職者不補充の継続や民間委託の推進等に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103086</xdr:rowOff>
    </xdr:from>
    <xdr:to>
      <xdr:col>24</xdr:col>
      <xdr:colOff>558800</xdr:colOff>
      <xdr:row>62</xdr:row>
      <xdr:rowOff>107912</xdr:rowOff>
    </xdr:to>
    <xdr:cxnSp macro="">
      <xdr:nvCxnSpPr>
        <xdr:cNvPr id="318" name="直線コネクタ 317"/>
        <xdr:cNvCxnSpPr/>
      </xdr:nvCxnSpPr>
      <xdr:spPr>
        <a:xfrm flipV="1">
          <a:off x="16179800" y="1073298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9"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84265</xdr:rowOff>
    </xdr:from>
    <xdr:to>
      <xdr:col>23</xdr:col>
      <xdr:colOff>406400</xdr:colOff>
      <xdr:row>62</xdr:row>
      <xdr:rowOff>107912</xdr:rowOff>
    </xdr:to>
    <xdr:cxnSp macro="">
      <xdr:nvCxnSpPr>
        <xdr:cNvPr id="321" name="直線コネクタ 320"/>
        <xdr:cNvCxnSpPr/>
      </xdr:nvCxnSpPr>
      <xdr:spPr>
        <a:xfrm>
          <a:off x="15290800" y="10714165"/>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3" name="テキスト ボックス 322"/>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41072</xdr:rowOff>
    </xdr:from>
    <xdr:to>
      <xdr:col>22</xdr:col>
      <xdr:colOff>203200</xdr:colOff>
      <xdr:row>62</xdr:row>
      <xdr:rowOff>84265</xdr:rowOff>
    </xdr:to>
    <xdr:cxnSp macro="">
      <xdr:nvCxnSpPr>
        <xdr:cNvPr id="324" name="直線コネクタ 323"/>
        <xdr:cNvCxnSpPr/>
      </xdr:nvCxnSpPr>
      <xdr:spPr>
        <a:xfrm>
          <a:off x="14401800" y="10670972"/>
          <a:ext cx="8890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23699</xdr:rowOff>
    </xdr:from>
    <xdr:to>
      <xdr:col>21</xdr:col>
      <xdr:colOff>0</xdr:colOff>
      <xdr:row>62</xdr:row>
      <xdr:rowOff>41072</xdr:rowOff>
    </xdr:to>
    <xdr:cxnSp macro="">
      <xdr:nvCxnSpPr>
        <xdr:cNvPr id="327" name="直線コネクタ 326"/>
        <xdr:cNvCxnSpPr/>
      </xdr:nvCxnSpPr>
      <xdr:spPr>
        <a:xfrm>
          <a:off x="13512800" y="10653599"/>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31" name="テキスト ボックス 330"/>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52286</xdr:rowOff>
    </xdr:from>
    <xdr:to>
      <xdr:col>24</xdr:col>
      <xdr:colOff>609600</xdr:colOff>
      <xdr:row>62</xdr:row>
      <xdr:rowOff>153886</xdr:rowOff>
    </xdr:to>
    <xdr:sp macro="" textlink="">
      <xdr:nvSpPr>
        <xdr:cNvPr id="337" name="円/楕円 336"/>
        <xdr:cNvSpPr/>
      </xdr:nvSpPr>
      <xdr:spPr>
        <a:xfrm>
          <a:off x="16967200" y="10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24363</xdr:rowOff>
    </xdr:from>
    <xdr:ext cx="762000" cy="259045"/>
    <xdr:sp macro="" textlink="">
      <xdr:nvSpPr>
        <xdr:cNvPr id="338" name="定員管理の状況該当値テキスト"/>
        <xdr:cNvSpPr txBox="1"/>
      </xdr:nvSpPr>
      <xdr:spPr>
        <a:xfrm>
          <a:off x="17106900" y="1065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57112</xdr:rowOff>
    </xdr:from>
    <xdr:to>
      <xdr:col>23</xdr:col>
      <xdr:colOff>457200</xdr:colOff>
      <xdr:row>62</xdr:row>
      <xdr:rowOff>158712</xdr:rowOff>
    </xdr:to>
    <xdr:sp macro="" textlink="">
      <xdr:nvSpPr>
        <xdr:cNvPr id="339" name="円/楕円 338"/>
        <xdr:cNvSpPr/>
      </xdr:nvSpPr>
      <xdr:spPr>
        <a:xfrm>
          <a:off x="16129000" y="10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143489</xdr:rowOff>
    </xdr:from>
    <xdr:ext cx="736600" cy="259045"/>
    <xdr:sp macro="" textlink="">
      <xdr:nvSpPr>
        <xdr:cNvPr id="340" name="テキスト ボックス 339"/>
        <xdr:cNvSpPr txBox="1"/>
      </xdr:nvSpPr>
      <xdr:spPr>
        <a:xfrm>
          <a:off x="15798800" y="10773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33465</xdr:rowOff>
    </xdr:from>
    <xdr:to>
      <xdr:col>22</xdr:col>
      <xdr:colOff>254000</xdr:colOff>
      <xdr:row>62</xdr:row>
      <xdr:rowOff>135065</xdr:rowOff>
    </xdr:to>
    <xdr:sp macro="" textlink="">
      <xdr:nvSpPr>
        <xdr:cNvPr id="341" name="円/楕円 340"/>
        <xdr:cNvSpPr/>
      </xdr:nvSpPr>
      <xdr:spPr>
        <a:xfrm>
          <a:off x="15240000" y="106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119842</xdr:rowOff>
    </xdr:from>
    <xdr:ext cx="762000" cy="259045"/>
    <xdr:sp macro="" textlink="">
      <xdr:nvSpPr>
        <xdr:cNvPr id="342" name="テキスト ボックス 341"/>
        <xdr:cNvSpPr txBox="1"/>
      </xdr:nvSpPr>
      <xdr:spPr>
        <a:xfrm>
          <a:off x="14909800" y="1074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161722</xdr:rowOff>
    </xdr:from>
    <xdr:to>
      <xdr:col>21</xdr:col>
      <xdr:colOff>50800</xdr:colOff>
      <xdr:row>62</xdr:row>
      <xdr:rowOff>91872</xdr:rowOff>
    </xdr:to>
    <xdr:sp macro="" textlink="">
      <xdr:nvSpPr>
        <xdr:cNvPr id="343" name="円/楕円 342"/>
        <xdr:cNvSpPr/>
      </xdr:nvSpPr>
      <xdr:spPr>
        <a:xfrm>
          <a:off x="14351000" y="106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76649</xdr:rowOff>
    </xdr:from>
    <xdr:ext cx="762000" cy="259045"/>
    <xdr:sp macro="" textlink="">
      <xdr:nvSpPr>
        <xdr:cNvPr id="344" name="テキスト ボックス 343"/>
        <xdr:cNvSpPr txBox="1"/>
      </xdr:nvSpPr>
      <xdr:spPr>
        <a:xfrm>
          <a:off x="14020800" y="10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144349</xdr:rowOff>
    </xdr:from>
    <xdr:to>
      <xdr:col>19</xdr:col>
      <xdr:colOff>533400</xdr:colOff>
      <xdr:row>62</xdr:row>
      <xdr:rowOff>74499</xdr:rowOff>
    </xdr:to>
    <xdr:sp macro="" textlink="">
      <xdr:nvSpPr>
        <xdr:cNvPr id="345" name="円/楕円 344"/>
        <xdr:cNvSpPr/>
      </xdr:nvSpPr>
      <xdr:spPr>
        <a:xfrm>
          <a:off x="13462000" y="106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59276</xdr:rowOff>
    </xdr:from>
    <xdr:ext cx="762000" cy="259045"/>
    <xdr:sp macro="" textlink="">
      <xdr:nvSpPr>
        <xdr:cNvPr id="346" name="テキスト ボックス 345"/>
        <xdr:cNvSpPr txBox="1"/>
      </xdr:nvSpPr>
      <xdr:spPr>
        <a:xfrm>
          <a:off x="13131800" y="1068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普通建設事業費に係る起債の償還等に伴い上昇し、類似団体平均をやや上回っている。今後控えている大規模な事業計画の整理・縮小を図るなど、起債依存型の事業実施を見直し、今後５年間で平均水準まで低下させ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35052</xdr:rowOff>
    </xdr:from>
    <xdr:to>
      <xdr:col>24</xdr:col>
      <xdr:colOff>558800</xdr:colOff>
      <xdr:row>42</xdr:row>
      <xdr:rowOff>59182</xdr:rowOff>
    </xdr:to>
    <xdr:cxnSp macro="">
      <xdr:nvCxnSpPr>
        <xdr:cNvPr id="377" name="直線コネクタ 376"/>
        <xdr:cNvCxnSpPr/>
      </xdr:nvCxnSpPr>
      <xdr:spPr>
        <a:xfrm flipV="1">
          <a:off x="16179800" y="723595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8"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59182</xdr:rowOff>
    </xdr:from>
    <xdr:to>
      <xdr:col>23</xdr:col>
      <xdr:colOff>406400</xdr:colOff>
      <xdr:row>42</xdr:row>
      <xdr:rowOff>131572</xdr:rowOff>
    </xdr:to>
    <xdr:cxnSp macro="">
      <xdr:nvCxnSpPr>
        <xdr:cNvPr id="380" name="直線コネクタ 379"/>
        <xdr:cNvCxnSpPr/>
      </xdr:nvCxnSpPr>
      <xdr:spPr>
        <a:xfrm flipV="1">
          <a:off x="15290800" y="72600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2" name="テキスト ボックス 381"/>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43</xdr:row>
      <xdr:rowOff>8382</xdr:rowOff>
    </xdr:to>
    <xdr:cxnSp macro="">
      <xdr:nvCxnSpPr>
        <xdr:cNvPr id="383" name="直線コネクタ 382"/>
        <xdr:cNvCxnSpPr/>
      </xdr:nvCxnSpPr>
      <xdr:spPr>
        <a:xfrm flipV="1">
          <a:off x="14401800" y="73324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5" name="テキスト ボックス 384"/>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66294</xdr:rowOff>
    </xdr:to>
    <xdr:cxnSp macro="">
      <xdr:nvCxnSpPr>
        <xdr:cNvPr id="386" name="直線コネクタ 385"/>
        <xdr:cNvCxnSpPr/>
      </xdr:nvCxnSpPr>
      <xdr:spPr>
        <a:xfrm flipV="1">
          <a:off x="13512800" y="73807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8" name="テキスト ボックス 387"/>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155702</xdr:rowOff>
    </xdr:from>
    <xdr:to>
      <xdr:col>24</xdr:col>
      <xdr:colOff>609600</xdr:colOff>
      <xdr:row>42</xdr:row>
      <xdr:rowOff>85852</xdr:rowOff>
    </xdr:to>
    <xdr:sp macro="" textlink="">
      <xdr:nvSpPr>
        <xdr:cNvPr id="396" name="円/楕円 395"/>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127779</xdr:rowOff>
    </xdr:from>
    <xdr:ext cx="762000" cy="259045"/>
    <xdr:sp macro="" textlink="">
      <xdr:nvSpPr>
        <xdr:cNvPr id="397"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8382</xdr:rowOff>
    </xdr:from>
    <xdr:to>
      <xdr:col>23</xdr:col>
      <xdr:colOff>457200</xdr:colOff>
      <xdr:row>42</xdr:row>
      <xdr:rowOff>109982</xdr:rowOff>
    </xdr:to>
    <xdr:sp macro="" textlink="">
      <xdr:nvSpPr>
        <xdr:cNvPr id="398" name="円/楕円 397"/>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94759</xdr:rowOff>
    </xdr:from>
    <xdr:ext cx="736600" cy="259045"/>
    <xdr:sp macro="" textlink="">
      <xdr:nvSpPr>
        <xdr:cNvPr id="399" name="テキスト ボックス 398"/>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400" name="円/楕円 399"/>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401" name="テキスト ボックス 400"/>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2" name="円/楕円 401"/>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3" name="テキスト ボックス 402"/>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15494</xdr:rowOff>
    </xdr:from>
    <xdr:to>
      <xdr:col>19</xdr:col>
      <xdr:colOff>533400</xdr:colOff>
      <xdr:row>43</xdr:row>
      <xdr:rowOff>117094</xdr:rowOff>
    </xdr:to>
    <xdr:sp macro="" textlink="">
      <xdr:nvSpPr>
        <xdr:cNvPr id="404" name="円/楕円 403"/>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127271</xdr:rowOff>
    </xdr:from>
    <xdr:ext cx="762000" cy="259045"/>
    <xdr:sp macro="" textlink="">
      <xdr:nvSpPr>
        <xdr:cNvPr id="405" name="テキスト ボックス 404"/>
        <xdr:cNvSpPr txBox="1"/>
      </xdr:nvSpPr>
      <xdr:spPr>
        <a:xfrm>
          <a:off x="13131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大規模事業の財源</a:t>
          </a:r>
          <a:r>
            <a:rPr lang="ja-JP" altLang="en-US" sz="1100" b="0" i="0" baseline="0">
              <a:solidFill>
                <a:schemeClr val="dk1"/>
              </a:solidFill>
              <a:effectLst/>
              <a:latin typeface="+mn-lt"/>
              <a:ea typeface="+mn-ea"/>
              <a:cs typeface="+mn-cs"/>
            </a:rPr>
            <a:t>であった</a:t>
          </a:r>
          <a:r>
            <a:rPr lang="ja-JP" altLang="ja-JP" sz="1100" b="0" i="0" baseline="0">
              <a:solidFill>
                <a:schemeClr val="dk1"/>
              </a:solidFill>
              <a:effectLst/>
              <a:latin typeface="+mn-lt"/>
              <a:ea typeface="+mn-ea"/>
              <a:cs typeface="+mn-cs"/>
            </a:rPr>
            <a:t>既発債の償還が終了する一方で、起債借入</a:t>
          </a:r>
          <a:r>
            <a:rPr lang="ja-JP" altLang="en-US" sz="1100" b="0" i="0" baseline="0">
              <a:solidFill>
                <a:schemeClr val="dk1"/>
              </a:solidFill>
              <a:effectLst/>
              <a:latin typeface="+mn-lt"/>
              <a:ea typeface="+mn-ea"/>
              <a:cs typeface="+mn-cs"/>
            </a:rPr>
            <a:t>額の抑制により</a:t>
          </a:r>
          <a:r>
            <a:rPr lang="ja-JP" altLang="ja-JP" sz="1100" b="0" i="0" baseline="0">
              <a:solidFill>
                <a:schemeClr val="dk1"/>
              </a:solidFill>
              <a:effectLst/>
              <a:latin typeface="+mn-lt"/>
              <a:ea typeface="+mn-ea"/>
              <a:cs typeface="+mn-cs"/>
            </a:rPr>
            <a:t>将来負担額が減少</a:t>
          </a:r>
          <a:r>
            <a:rPr lang="ja-JP" altLang="en-US" sz="1100" b="0" i="0" baseline="0">
              <a:solidFill>
                <a:schemeClr val="dk1"/>
              </a:solidFill>
              <a:effectLst/>
              <a:latin typeface="+mn-lt"/>
              <a:ea typeface="+mn-ea"/>
              <a:cs typeface="+mn-cs"/>
            </a:rPr>
            <a:t>推移している</a:t>
          </a:r>
          <a:r>
            <a:rPr lang="ja-JP" altLang="ja-JP" sz="1100" b="0" i="0" baseline="0">
              <a:solidFill>
                <a:schemeClr val="dk1"/>
              </a:solidFill>
              <a:effectLst/>
              <a:latin typeface="+mn-lt"/>
              <a:ea typeface="+mn-ea"/>
              <a:cs typeface="+mn-cs"/>
            </a:rPr>
            <a:t>。国営土地改良事業等大型事業の費用負担も今後発生する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135537</xdr:rowOff>
    </xdr:from>
    <xdr:to>
      <xdr:col>24</xdr:col>
      <xdr:colOff>558800</xdr:colOff>
      <xdr:row>18</xdr:row>
      <xdr:rowOff>7126</xdr:rowOff>
    </xdr:to>
    <xdr:cxnSp macro="">
      <xdr:nvCxnSpPr>
        <xdr:cNvPr id="439" name="直線コネクタ 438"/>
        <xdr:cNvCxnSpPr/>
      </xdr:nvCxnSpPr>
      <xdr:spPr>
        <a:xfrm flipV="1">
          <a:off x="16179800" y="2878737"/>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7126</xdr:rowOff>
    </xdr:from>
    <xdr:to>
      <xdr:col>23</xdr:col>
      <xdr:colOff>406400</xdr:colOff>
      <xdr:row>18</xdr:row>
      <xdr:rowOff>107668</xdr:rowOff>
    </xdr:to>
    <xdr:cxnSp macro="">
      <xdr:nvCxnSpPr>
        <xdr:cNvPr id="442" name="直線コネクタ 441"/>
        <xdr:cNvCxnSpPr/>
      </xdr:nvCxnSpPr>
      <xdr:spPr>
        <a:xfrm flipV="1">
          <a:off x="15290800" y="309322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107668</xdr:rowOff>
    </xdr:from>
    <xdr:to>
      <xdr:col>22</xdr:col>
      <xdr:colOff>203200</xdr:colOff>
      <xdr:row>19</xdr:row>
      <xdr:rowOff>24695</xdr:rowOff>
    </xdr:to>
    <xdr:cxnSp macro="">
      <xdr:nvCxnSpPr>
        <xdr:cNvPr id="445" name="直線コネクタ 444"/>
        <xdr:cNvCxnSpPr/>
      </xdr:nvCxnSpPr>
      <xdr:spPr>
        <a:xfrm flipV="1">
          <a:off x="14401800" y="319376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24695</xdr:rowOff>
    </xdr:from>
    <xdr:to>
      <xdr:col>21</xdr:col>
      <xdr:colOff>0</xdr:colOff>
      <xdr:row>21</xdr:row>
      <xdr:rowOff>86642</xdr:rowOff>
    </xdr:to>
    <xdr:cxnSp macro="">
      <xdr:nvCxnSpPr>
        <xdr:cNvPr id="448" name="直線コネクタ 447"/>
        <xdr:cNvCxnSpPr/>
      </xdr:nvCxnSpPr>
      <xdr:spPr>
        <a:xfrm flipV="1">
          <a:off x="13512800" y="3282245"/>
          <a:ext cx="889000" cy="40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51" name="フローチャート : 判断 450"/>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2" name="テキスト ボックス 451"/>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84737</xdr:rowOff>
    </xdr:from>
    <xdr:to>
      <xdr:col>24</xdr:col>
      <xdr:colOff>609600</xdr:colOff>
      <xdr:row>17</xdr:row>
      <xdr:rowOff>14887</xdr:rowOff>
    </xdr:to>
    <xdr:sp macro="" textlink="">
      <xdr:nvSpPr>
        <xdr:cNvPr id="458" name="円/楕円 457"/>
        <xdr:cNvSpPr/>
      </xdr:nvSpPr>
      <xdr:spPr>
        <a:xfrm>
          <a:off x="16967200" y="28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56814</xdr:rowOff>
    </xdr:from>
    <xdr:ext cx="762000" cy="259045"/>
    <xdr:sp macro="" textlink="">
      <xdr:nvSpPr>
        <xdr:cNvPr id="459" name="将来負担の状況該当値テキスト"/>
        <xdr:cNvSpPr txBox="1"/>
      </xdr:nvSpPr>
      <xdr:spPr>
        <a:xfrm>
          <a:off x="17106900" y="28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127776</xdr:rowOff>
    </xdr:from>
    <xdr:to>
      <xdr:col>23</xdr:col>
      <xdr:colOff>457200</xdr:colOff>
      <xdr:row>18</xdr:row>
      <xdr:rowOff>57926</xdr:rowOff>
    </xdr:to>
    <xdr:sp macro="" textlink="">
      <xdr:nvSpPr>
        <xdr:cNvPr id="460" name="円/楕円 459"/>
        <xdr:cNvSpPr/>
      </xdr:nvSpPr>
      <xdr:spPr>
        <a:xfrm>
          <a:off x="16129000" y="30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42703</xdr:rowOff>
    </xdr:from>
    <xdr:ext cx="736600" cy="259045"/>
    <xdr:sp macro="" textlink="">
      <xdr:nvSpPr>
        <xdr:cNvPr id="461" name="テキスト ボックス 460"/>
        <xdr:cNvSpPr txBox="1"/>
      </xdr:nvSpPr>
      <xdr:spPr>
        <a:xfrm>
          <a:off x="15798800" y="312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56868</xdr:rowOff>
    </xdr:from>
    <xdr:to>
      <xdr:col>22</xdr:col>
      <xdr:colOff>254000</xdr:colOff>
      <xdr:row>18</xdr:row>
      <xdr:rowOff>158468</xdr:rowOff>
    </xdr:to>
    <xdr:sp macro="" textlink="">
      <xdr:nvSpPr>
        <xdr:cNvPr id="462" name="円/楕円 461"/>
        <xdr:cNvSpPr/>
      </xdr:nvSpPr>
      <xdr:spPr>
        <a:xfrm>
          <a:off x="15240000" y="3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143245</xdr:rowOff>
    </xdr:from>
    <xdr:ext cx="762000" cy="259045"/>
    <xdr:sp macro="" textlink="">
      <xdr:nvSpPr>
        <xdr:cNvPr id="463" name="テキスト ボックス 462"/>
        <xdr:cNvSpPr txBox="1"/>
      </xdr:nvSpPr>
      <xdr:spPr>
        <a:xfrm>
          <a:off x="14909800" y="322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145344</xdr:rowOff>
    </xdr:from>
    <xdr:to>
      <xdr:col>21</xdr:col>
      <xdr:colOff>50800</xdr:colOff>
      <xdr:row>19</xdr:row>
      <xdr:rowOff>75495</xdr:rowOff>
    </xdr:to>
    <xdr:sp macro="" textlink="">
      <xdr:nvSpPr>
        <xdr:cNvPr id="464" name="円/楕円 463"/>
        <xdr:cNvSpPr/>
      </xdr:nvSpPr>
      <xdr:spPr>
        <a:xfrm>
          <a:off x="14351000" y="3231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60272</xdr:rowOff>
    </xdr:from>
    <xdr:ext cx="762000" cy="259045"/>
    <xdr:sp macro="" textlink="">
      <xdr:nvSpPr>
        <xdr:cNvPr id="465" name="テキスト ボックス 464"/>
        <xdr:cNvSpPr txBox="1"/>
      </xdr:nvSpPr>
      <xdr:spPr>
        <a:xfrm>
          <a:off x="14020800" y="331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35842</xdr:rowOff>
    </xdr:from>
    <xdr:to>
      <xdr:col>19</xdr:col>
      <xdr:colOff>533400</xdr:colOff>
      <xdr:row>21</xdr:row>
      <xdr:rowOff>137442</xdr:rowOff>
    </xdr:to>
    <xdr:sp macro="" textlink="">
      <xdr:nvSpPr>
        <xdr:cNvPr id="466" name="円/楕円 465"/>
        <xdr:cNvSpPr/>
      </xdr:nvSpPr>
      <xdr:spPr>
        <a:xfrm>
          <a:off x="13462000" y="363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122219</xdr:rowOff>
    </xdr:from>
    <xdr:ext cx="762000" cy="259045"/>
    <xdr:sp macro="" textlink="">
      <xdr:nvSpPr>
        <xdr:cNvPr id="467" name="テキスト ボックス 466"/>
        <xdr:cNvSpPr txBox="1"/>
      </xdr:nvSpPr>
      <xdr:spPr>
        <a:xfrm>
          <a:off x="13131800" y="372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2,151
2,148
114.43
2,553,569
2,475,860
70,384
1,845,852
2,584,379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数や手当の水準が類似団体と比較して高いために、経常収支比率の人件費分が高くなっており、改善を図っていく。給与制度についての是正や新規採用の抑制よる職員数の減など行財政改革へ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115570</xdr:rowOff>
    </xdr:from>
    <xdr:to>
      <xdr:col>7</xdr:col>
      <xdr:colOff>15875</xdr:colOff>
      <xdr:row>36</xdr:row>
      <xdr:rowOff>157480</xdr:rowOff>
    </xdr:to>
    <xdr:cxnSp macro="">
      <xdr:nvCxnSpPr>
        <xdr:cNvPr id="65" name="直線コネクタ 64"/>
        <xdr:cNvCxnSpPr/>
      </xdr:nvCxnSpPr>
      <xdr:spPr>
        <a:xfrm flipV="1">
          <a:off x="3987800" y="6287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46990</xdr:rowOff>
    </xdr:to>
    <xdr:cxnSp macro="">
      <xdr:nvCxnSpPr>
        <xdr:cNvPr id="68" name="直線コネクタ 67"/>
        <xdr:cNvCxnSpPr/>
      </xdr:nvCxnSpPr>
      <xdr:spPr>
        <a:xfrm flipV="1">
          <a:off x="3098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92710</xdr:rowOff>
    </xdr:from>
    <xdr:to>
      <xdr:col>4</xdr:col>
      <xdr:colOff>346075</xdr:colOff>
      <xdr:row>37</xdr:row>
      <xdr:rowOff>46990</xdr:rowOff>
    </xdr:to>
    <xdr:cxnSp macro="">
      <xdr:nvCxnSpPr>
        <xdr:cNvPr id="71" name="直線コネクタ 70"/>
        <xdr:cNvCxnSpPr/>
      </xdr:nvCxnSpPr>
      <xdr:spPr>
        <a:xfrm>
          <a:off x="2209800" y="62649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92710</xdr:rowOff>
    </xdr:from>
    <xdr:to>
      <xdr:col>3</xdr:col>
      <xdr:colOff>142875</xdr:colOff>
      <xdr:row>36</xdr:row>
      <xdr:rowOff>168910</xdr:rowOff>
    </xdr:to>
    <xdr:cxnSp macro="">
      <xdr:nvCxnSpPr>
        <xdr:cNvPr id="74" name="直線コネクタ 73"/>
        <xdr:cNvCxnSpPr/>
      </xdr:nvCxnSpPr>
      <xdr:spPr>
        <a:xfrm flipV="1">
          <a:off x="1320800" y="62649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64770</xdr:rowOff>
    </xdr:from>
    <xdr:to>
      <xdr:col>7</xdr:col>
      <xdr:colOff>66675</xdr:colOff>
      <xdr:row>36</xdr:row>
      <xdr:rowOff>166370</xdr:rowOff>
    </xdr:to>
    <xdr:sp macro="" textlink="">
      <xdr:nvSpPr>
        <xdr:cNvPr id="84" name="円/楕円 83"/>
        <xdr:cNvSpPr/>
      </xdr:nvSpPr>
      <xdr:spPr>
        <a:xfrm>
          <a:off x="4775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36847</xdr:rowOff>
    </xdr:from>
    <xdr:ext cx="762000" cy="259045"/>
    <xdr:sp macro="" textlink="">
      <xdr:nvSpPr>
        <xdr:cNvPr id="85" name="人件費該当値テキスト"/>
        <xdr:cNvSpPr txBox="1"/>
      </xdr:nvSpPr>
      <xdr:spPr>
        <a:xfrm>
          <a:off x="49149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6" name="円/楕円 85"/>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7" name="テキスト ボックス 86"/>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8" name="円/楕円 87"/>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9" name="テキスト ボックス 88"/>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41910</xdr:rowOff>
    </xdr:from>
    <xdr:to>
      <xdr:col>3</xdr:col>
      <xdr:colOff>193675</xdr:colOff>
      <xdr:row>36</xdr:row>
      <xdr:rowOff>143510</xdr:rowOff>
    </xdr:to>
    <xdr:sp macro="" textlink="">
      <xdr:nvSpPr>
        <xdr:cNvPr id="90" name="円/楕円 89"/>
        <xdr:cNvSpPr/>
      </xdr:nvSpPr>
      <xdr:spPr>
        <a:xfrm>
          <a:off x="2159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128287</xdr:rowOff>
    </xdr:from>
    <xdr:ext cx="762000" cy="259045"/>
    <xdr:sp macro="" textlink="">
      <xdr:nvSpPr>
        <xdr:cNvPr id="91" name="テキスト ボックス 90"/>
        <xdr:cNvSpPr txBox="1"/>
      </xdr:nvSpPr>
      <xdr:spPr>
        <a:xfrm>
          <a:off x="1828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118110</xdr:rowOff>
    </xdr:from>
    <xdr:to>
      <xdr:col>1</xdr:col>
      <xdr:colOff>676275</xdr:colOff>
      <xdr:row>37</xdr:row>
      <xdr:rowOff>48260</xdr:rowOff>
    </xdr:to>
    <xdr:sp macro="" textlink="">
      <xdr:nvSpPr>
        <xdr:cNvPr id="92" name="円/楕円 91"/>
        <xdr:cNvSpPr/>
      </xdr:nvSpPr>
      <xdr:spPr>
        <a:xfrm>
          <a:off x="1270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33037</xdr:rowOff>
    </xdr:from>
    <xdr:ext cx="762000" cy="259045"/>
    <xdr:sp macro="" textlink="">
      <xdr:nvSpPr>
        <xdr:cNvPr id="93" name="テキスト ボックス 92"/>
        <xdr:cNvSpPr txBox="1"/>
      </xdr:nvSpPr>
      <xdr:spPr>
        <a:xfrm>
          <a:off x="939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物件費については、類似団体内平均をし下回っているが、今後さらに指定管理者制度等を導入することで、委託先の対象を民間企業へも広げ、今後は競争に伴うコスト削減効果を求めたい。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15</xdr:row>
      <xdr:rowOff>83566</xdr:rowOff>
    </xdr:to>
    <xdr:cxnSp macro="">
      <xdr:nvCxnSpPr>
        <xdr:cNvPr id="124" name="直線コネクタ 123"/>
        <xdr:cNvCxnSpPr/>
      </xdr:nvCxnSpPr>
      <xdr:spPr>
        <a:xfrm>
          <a:off x="15671800" y="25913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17272</xdr:rowOff>
    </xdr:from>
    <xdr:to>
      <xdr:col>22</xdr:col>
      <xdr:colOff>565150</xdr:colOff>
      <xdr:row>15</xdr:row>
      <xdr:rowOff>19558</xdr:rowOff>
    </xdr:to>
    <xdr:cxnSp macro="">
      <xdr:nvCxnSpPr>
        <xdr:cNvPr id="127" name="直線コネクタ 126"/>
        <xdr:cNvCxnSpPr/>
      </xdr:nvCxnSpPr>
      <xdr:spPr>
        <a:xfrm>
          <a:off x="14782800" y="24175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17272</xdr:rowOff>
    </xdr:from>
    <xdr:to>
      <xdr:col>21</xdr:col>
      <xdr:colOff>361950</xdr:colOff>
      <xdr:row>14</xdr:row>
      <xdr:rowOff>117856</xdr:rowOff>
    </xdr:to>
    <xdr:cxnSp macro="">
      <xdr:nvCxnSpPr>
        <xdr:cNvPr id="130" name="直線コネクタ 129"/>
        <xdr:cNvCxnSpPr/>
      </xdr:nvCxnSpPr>
      <xdr:spPr>
        <a:xfrm flipV="1">
          <a:off x="13893800" y="24175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117856</xdr:rowOff>
    </xdr:to>
    <xdr:cxnSp macro="">
      <xdr:nvCxnSpPr>
        <xdr:cNvPr id="133" name="直線コネクタ 132"/>
        <xdr:cNvCxnSpPr/>
      </xdr:nvCxnSpPr>
      <xdr:spPr>
        <a:xfrm>
          <a:off x="13004800" y="2481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32766</xdr:rowOff>
    </xdr:from>
    <xdr:to>
      <xdr:col>24</xdr:col>
      <xdr:colOff>82550</xdr:colOff>
      <xdr:row>15</xdr:row>
      <xdr:rowOff>134366</xdr:rowOff>
    </xdr:to>
    <xdr:sp macro="" textlink="">
      <xdr:nvSpPr>
        <xdr:cNvPr id="143" name="円/楕円 142"/>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49293</xdr:rowOff>
    </xdr:from>
    <xdr:ext cx="762000" cy="259045"/>
    <xdr:sp macro="" textlink="">
      <xdr:nvSpPr>
        <xdr:cNvPr id="144" name="物件費該当値テキスト"/>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5" name="円/楕円 144"/>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80535</xdr:rowOff>
    </xdr:from>
    <xdr:ext cx="736600" cy="259045"/>
    <xdr:sp macro="" textlink="">
      <xdr:nvSpPr>
        <xdr:cNvPr id="146" name="テキスト ボックス 145"/>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137922</xdr:rowOff>
    </xdr:from>
    <xdr:to>
      <xdr:col>21</xdr:col>
      <xdr:colOff>412750</xdr:colOff>
      <xdr:row>14</xdr:row>
      <xdr:rowOff>68072</xdr:rowOff>
    </xdr:to>
    <xdr:sp macro="" textlink="">
      <xdr:nvSpPr>
        <xdr:cNvPr id="147" name="円/楕円 146"/>
        <xdr:cNvSpPr/>
      </xdr:nvSpPr>
      <xdr:spPr>
        <a:xfrm>
          <a:off x="14732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78249</xdr:rowOff>
    </xdr:from>
    <xdr:ext cx="762000" cy="259045"/>
    <xdr:sp macro="" textlink="">
      <xdr:nvSpPr>
        <xdr:cNvPr id="148" name="テキスト ボックス 147"/>
        <xdr:cNvSpPr txBox="1"/>
      </xdr:nvSpPr>
      <xdr:spPr>
        <a:xfrm>
          <a:off x="14401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49" name="円/楕円 148"/>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7383</xdr:rowOff>
    </xdr:from>
    <xdr:ext cx="762000" cy="259045"/>
    <xdr:sp macro="" textlink="">
      <xdr:nvSpPr>
        <xdr:cNvPr id="150" name="テキスト ボックス 149"/>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1" name="円/楕円 150"/>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2" name="テキスト ボックス 151"/>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村独自の乳幼児医療費助成制度（小学校６年生までの医療費無料）を実施しているものの、類似団体平均を下回っている。今後も扶助費対象事業の資格審査等の適正化を図り抑制に努め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53</xdr:row>
      <xdr:rowOff>167822</xdr:rowOff>
    </xdr:to>
    <xdr:cxnSp macro="">
      <xdr:nvCxnSpPr>
        <xdr:cNvPr id="186" name="直線コネクタ 185"/>
        <xdr:cNvCxnSpPr/>
      </xdr:nvCxnSpPr>
      <xdr:spPr>
        <a:xfrm>
          <a:off x="3987800" y="9238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12700</xdr:rowOff>
    </xdr:to>
    <xdr:cxnSp macro="">
      <xdr:nvCxnSpPr>
        <xdr:cNvPr id="189" name="直線コネクタ 188"/>
        <xdr:cNvCxnSpPr/>
      </xdr:nvCxnSpPr>
      <xdr:spPr>
        <a:xfrm flipV="1">
          <a:off x="3098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xdr:rowOff>
    </xdr:to>
    <xdr:cxnSp macro="">
      <xdr:nvCxnSpPr>
        <xdr:cNvPr id="192" name="直線コネクタ 191"/>
        <xdr:cNvCxnSpPr/>
      </xdr:nvCxnSpPr>
      <xdr:spPr>
        <a:xfrm>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5" name="直線コネクタ 194"/>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5" name="円/楕円 204"/>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6"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7" name="円/楕円 206"/>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8" name="テキスト ボックス 207"/>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1" name="円/楕円 210"/>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2" name="テキスト ボックス 211"/>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3" name="円/楕円 212"/>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4" name="テキスト ボックス 213"/>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その他に係る経常収支比率が類似団体平均を上回っているのは、繰出金</a:t>
          </a:r>
          <a:r>
            <a:rPr lang="ja-JP" altLang="en-US" sz="1100" b="0" i="0" baseline="0">
              <a:solidFill>
                <a:schemeClr val="dk1"/>
              </a:solidFill>
              <a:effectLst/>
              <a:latin typeface="+mn-lt"/>
              <a:ea typeface="+mn-ea"/>
              <a:cs typeface="+mn-cs"/>
            </a:rPr>
            <a:t>が多額であること</a:t>
          </a:r>
          <a:r>
            <a:rPr lang="ja-JP" altLang="ja-JP" sz="1100" b="0" i="0" baseline="0">
              <a:solidFill>
                <a:schemeClr val="dk1"/>
              </a:solidFill>
              <a:effectLst/>
              <a:latin typeface="+mn-lt"/>
              <a:ea typeface="+mn-ea"/>
              <a:cs typeface="+mn-cs"/>
            </a:rPr>
            <a:t>が主な要因であ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これまで上下水道施設維持管理経費として、</a:t>
          </a:r>
          <a:r>
            <a:rPr lang="ja-JP" altLang="en-US" sz="1100" b="0" i="0" baseline="0">
              <a:solidFill>
                <a:schemeClr val="dk1"/>
              </a:solidFill>
              <a:effectLst/>
              <a:latin typeface="+mn-lt"/>
              <a:ea typeface="+mn-ea"/>
              <a:cs typeface="+mn-cs"/>
            </a:rPr>
            <a:t>簡水・公共下水特会</a:t>
          </a:r>
          <a:r>
            <a:rPr lang="ja-JP" altLang="ja-JP" sz="1100" b="0" i="0" baseline="0">
              <a:solidFill>
                <a:schemeClr val="dk1"/>
              </a:solidFill>
              <a:effectLst/>
              <a:latin typeface="+mn-lt"/>
              <a:ea typeface="+mn-ea"/>
              <a:cs typeface="+mn-cs"/>
            </a:rPr>
            <a:t>へ繰出金</a:t>
          </a:r>
          <a:r>
            <a:rPr lang="ja-JP" altLang="en-US" sz="1100" b="0" i="0" baseline="0">
              <a:solidFill>
                <a:schemeClr val="dk1"/>
              </a:solidFill>
              <a:effectLst/>
              <a:latin typeface="+mn-lt"/>
              <a:ea typeface="+mn-ea"/>
              <a:cs typeface="+mn-cs"/>
            </a:rPr>
            <a:t>を支出している為</a:t>
          </a:r>
          <a:r>
            <a:rPr lang="ja-JP" altLang="ja-JP" sz="1100" b="0" i="0" baseline="0">
              <a:solidFill>
                <a:schemeClr val="dk1"/>
              </a:solidFill>
              <a:effectLst/>
              <a:latin typeface="+mn-lt"/>
              <a:ea typeface="+mn-ea"/>
              <a:cs typeface="+mn-cs"/>
            </a:rPr>
            <a:t>である。</a:t>
          </a:r>
          <a:r>
            <a:rPr lang="ja-JP" altLang="en-US" sz="1100" b="0" i="0" baseline="0">
              <a:solidFill>
                <a:schemeClr val="dk1"/>
              </a:solidFill>
              <a:effectLst/>
              <a:latin typeface="+mn-lt"/>
              <a:ea typeface="+mn-ea"/>
              <a:cs typeface="+mn-cs"/>
            </a:rPr>
            <a:t>又</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国保給付費の増加に伴い国保特会</a:t>
          </a:r>
          <a:r>
            <a:rPr lang="ja-JP" altLang="ja-JP" sz="1100" b="0" i="0" baseline="0">
              <a:solidFill>
                <a:schemeClr val="dk1"/>
              </a:solidFill>
              <a:effectLst/>
              <a:latin typeface="+mn-lt"/>
              <a:ea typeface="+mn-ea"/>
              <a:cs typeface="+mn-cs"/>
            </a:rPr>
            <a:t>財政状態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悪化</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、赤字補塡的な繰出金が多額になっている</a:t>
          </a:r>
          <a:r>
            <a:rPr lang="ja-JP" altLang="en-US" sz="1100" b="0" i="0" baseline="0">
              <a:solidFill>
                <a:schemeClr val="dk1"/>
              </a:solidFill>
              <a:effectLst/>
              <a:latin typeface="+mn-lt"/>
              <a:ea typeface="+mn-ea"/>
              <a:cs typeface="+mn-cs"/>
            </a:rPr>
            <a:t>事</a:t>
          </a:r>
          <a:r>
            <a:rPr lang="ja-JP" altLang="ja-JP" sz="1100" b="0" i="0" baseline="0">
              <a:solidFill>
                <a:schemeClr val="dk1"/>
              </a:solidFill>
              <a:effectLst/>
              <a:latin typeface="+mn-lt"/>
              <a:ea typeface="+mn-ea"/>
              <a:cs typeface="+mn-cs"/>
            </a:rPr>
            <a:t>も要因として挙げられる。今後、</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下水道事業は経費を節減すると</a:t>
          </a:r>
          <a:r>
            <a:rPr lang="ja-JP" altLang="en-US" sz="1100" b="0" i="0" baseline="0">
              <a:solidFill>
                <a:schemeClr val="dk1"/>
              </a:solidFill>
              <a:effectLst/>
              <a:latin typeface="+mn-lt"/>
              <a:ea typeface="+mn-ea"/>
              <a:cs typeface="+mn-cs"/>
            </a:rPr>
            <a:t>共</a:t>
          </a:r>
          <a:r>
            <a:rPr lang="ja-JP" altLang="ja-JP" sz="1100" b="0" i="0" baseline="0">
              <a:solidFill>
                <a:schemeClr val="dk1"/>
              </a:solidFill>
              <a:effectLst/>
              <a:latin typeface="+mn-lt"/>
              <a:ea typeface="+mn-ea"/>
              <a:cs typeface="+mn-cs"/>
            </a:rPr>
            <a:t>に、独立採算の原則に立ち返った料金の値上げによる健全化、</a:t>
          </a:r>
          <a:r>
            <a:rPr lang="ja-JP" altLang="en-US" sz="1100" b="0" i="0" baseline="0">
              <a:solidFill>
                <a:schemeClr val="dk1"/>
              </a:solidFill>
              <a:effectLst/>
              <a:latin typeface="+mn-lt"/>
              <a:ea typeface="+mn-ea"/>
              <a:cs typeface="+mn-cs"/>
            </a:rPr>
            <a:t>又</a:t>
          </a:r>
          <a:r>
            <a:rPr lang="ja-JP" altLang="ja-JP" sz="1100" b="0" i="0" baseline="0">
              <a:solidFill>
                <a:schemeClr val="dk1"/>
              </a:solidFill>
              <a:effectLst/>
              <a:latin typeface="+mn-lt"/>
              <a:ea typeface="+mn-ea"/>
              <a:cs typeface="+mn-cs"/>
            </a:rPr>
            <a:t>国民健康保険事業会計においても国民健康保険料の適正化を図る</a:t>
          </a:r>
          <a:r>
            <a:rPr lang="ja-JP" altLang="en-US" sz="1100" b="0" i="0" baseline="0">
              <a:solidFill>
                <a:schemeClr val="dk1"/>
              </a:solidFill>
              <a:effectLst/>
              <a:latin typeface="+mn-lt"/>
              <a:ea typeface="+mn-ea"/>
              <a:cs typeface="+mn-cs"/>
            </a:rPr>
            <a:t>事等</a:t>
          </a:r>
          <a:r>
            <a:rPr lang="ja-JP" altLang="ja-JP" sz="1100" b="0" i="0" baseline="0">
              <a:solidFill>
                <a:schemeClr val="dk1"/>
              </a:solidFill>
              <a:effectLst/>
              <a:latin typeface="+mn-lt"/>
              <a:ea typeface="+mn-ea"/>
              <a:cs typeface="+mn-cs"/>
            </a:rPr>
            <a:t>により、税収を主な財源とする普通会計の負担額を減ら</a:t>
          </a:r>
          <a:r>
            <a:rPr lang="ja-JP" altLang="en-US" sz="1100" b="0" i="0" baseline="0">
              <a:solidFill>
                <a:schemeClr val="dk1"/>
              </a:solidFill>
              <a:effectLst/>
              <a:latin typeface="+mn-lt"/>
              <a:ea typeface="+mn-ea"/>
              <a:cs typeface="+mn-cs"/>
            </a:rPr>
            <a:t>す</a:t>
          </a:r>
          <a:r>
            <a:rPr lang="ja-JP" altLang="ja-JP" sz="1100" b="0" i="0" baseline="0">
              <a:solidFill>
                <a:schemeClr val="dk1"/>
              </a:solidFill>
              <a:effectLst/>
              <a:latin typeface="+mn-lt"/>
              <a:ea typeface="+mn-ea"/>
              <a:cs typeface="+mn-cs"/>
            </a:rPr>
            <a:t>よう努める。　</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129286</xdr:rowOff>
    </xdr:from>
    <xdr:to>
      <xdr:col>24</xdr:col>
      <xdr:colOff>31750</xdr:colOff>
      <xdr:row>58</xdr:row>
      <xdr:rowOff>30988</xdr:rowOff>
    </xdr:to>
    <xdr:cxnSp macro="">
      <xdr:nvCxnSpPr>
        <xdr:cNvPr id="244" name="直線コネクタ 243"/>
        <xdr:cNvCxnSpPr/>
      </xdr:nvCxnSpPr>
      <xdr:spPr>
        <a:xfrm flipV="1">
          <a:off x="15671800" y="99019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83566</xdr:rowOff>
    </xdr:from>
    <xdr:to>
      <xdr:col>22</xdr:col>
      <xdr:colOff>565150</xdr:colOff>
      <xdr:row>58</xdr:row>
      <xdr:rowOff>30988</xdr:rowOff>
    </xdr:to>
    <xdr:cxnSp macro="">
      <xdr:nvCxnSpPr>
        <xdr:cNvPr id="247" name="直線コネクタ 246"/>
        <xdr:cNvCxnSpPr/>
      </xdr:nvCxnSpPr>
      <xdr:spPr>
        <a:xfrm>
          <a:off x="14782800" y="9856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17272</xdr:rowOff>
    </xdr:from>
    <xdr:to>
      <xdr:col>21</xdr:col>
      <xdr:colOff>361950</xdr:colOff>
      <xdr:row>57</xdr:row>
      <xdr:rowOff>83566</xdr:rowOff>
    </xdr:to>
    <xdr:cxnSp macro="">
      <xdr:nvCxnSpPr>
        <xdr:cNvPr id="250" name="直線コネクタ 249"/>
        <xdr:cNvCxnSpPr/>
      </xdr:nvCxnSpPr>
      <xdr:spPr>
        <a:xfrm>
          <a:off x="13893800" y="961847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17272</xdr:rowOff>
    </xdr:from>
    <xdr:to>
      <xdr:col>20</xdr:col>
      <xdr:colOff>158750</xdr:colOff>
      <xdr:row>56</xdr:row>
      <xdr:rowOff>99568</xdr:rowOff>
    </xdr:to>
    <xdr:cxnSp macro="">
      <xdr:nvCxnSpPr>
        <xdr:cNvPr id="253" name="直線コネクタ 252"/>
        <xdr:cNvCxnSpPr/>
      </xdr:nvCxnSpPr>
      <xdr:spPr>
        <a:xfrm flipV="1">
          <a:off x="13004800" y="96184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78486</xdr:rowOff>
    </xdr:from>
    <xdr:to>
      <xdr:col>24</xdr:col>
      <xdr:colOff>82550</xdr:colOff>
      <xdr:row>58</xdr:row>
      <xdr:rowOff>8636</xdr:rowOff>
    </xdr:to>
    <xdr:sp macro="" textlink="">
      <xdr:nvSpPr>
        <xdr:cNvPr id="263" name="円/楕円 262"/>
        <xdr:cNvSpPr/>
      </xdr:nvSpPr>
      <xdr:spPr>
        <a:xfrm>
          <a:off x="164592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50563</xdr:rowOff>
    </xdr:from>
    <xdr:ext cx="762000" cy="259045"/>
    <xdr:sp macro="" textlink="">
      <xdr:nvSpPr>
        <xdr:cNvPr id="264" name="その他該当値テキスト"/>
        <xdr:cNvSpPr txBox="1"/>
      </xdr:nvSpPr>
      <xdr:spPr>
        <a:xfrm>
          <a:off x="165989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151638</xdr:rowOff>
    </xdr:from>
    <xdr:to>
      <xdr:col>22</xdr:col>
      <xdr:colOff>615950</xdr:colOff>
      <xdr:row>58</xdr:row>
      <xdr:rowOff>81788</xdr:rowOff>
    </xdr:to>
    <xdr:sp macro="" textlink="">
      <xdr:nvSpPr>
        <xdr:cNvPr id="265" name="円/楕円 264"/>
        <xdr:cNvSpPr/>
      </xdr:nvSpPr>
      <xdr:spPr>
        <a:xfrm>
          <a:off x="15621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66565</xdr:rowOff>
    </xdr:from>
    <xdr:ext cx="736600" cy="259045"/>
    <xdr:sp macro="" textlink="">
      <xdr:nvSpPr>
        <xdr:cNvPr id="266" name="テキスト ボックス 265"/>
        <xdr:cNvSpPr txBox="1"/>
      </xdr:nvSpPr>
      <xdr:spPr>
        <a:xfrm>
          <a:off x="15290800" y="1001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32766</xdr:rowOff>
    </xdr:from>
    <xdr:to>
      <xdr:col>21</xdr:col>
      <xdr:colOff>412750</xdr:colOff>
      <xdr:row>57</xdr:row>
      <xdr:rowOff>134366</xdr:rowOff>
    </xdr:to>
    <xdr:sp macro="" textlink="">
      <xdr:nvSpPr>
        <xdr:cNvPr id="267" name="円/楕円 266"/>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119143</xdr:rowOff>
    </xdr:from>
    <xdr:ext cx="762000" cy="259045"/>
    <xdr:sp macro="" textlink="">
      <xdr:nvSpPr>
        <xdr:cNvPr id="268" name="テキスト ボックス 267"/>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137922</xdr:rowOff>
    </xdr:from>
    <xdr:to>
      <xdr:col>20</xdr:col>
      <xdr:colOff>209550</xdr:colOff>
      <xdr:row>56</xdr:row>
      <xdr:rowOff>68072</xdr:rowOff>
    </xdr:to>
    <xdr:sp macro="" textlink="">
      <xdr:nvSpPr>
        <xdr:cNvPr id="269" name="円/楕円 268"/>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52849</xdr:rowOff>
    </xdr:from>
    <xdr:ext cx="762000" cy="259045"/>
    <xdr:sp macro="" textlink="">
      <xdr:nvSpPr>
        <xdr:cNvPr id="270" name="テキスト ボックス 269"/>
        <xdr:cNvSpPr txBox="1"/>
      </xdr:nvSpPr>
      <xdr:spPr>
        <a:xfrm>
          <a:off x="135128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1" name="円/楕円 270"/>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135145</xdr:rowOff>
    </xdr:from>
    <xdr:ext cx="762000" cy="259045"/>
    <xdr:sp macro="" textlink="">
      <xdr:nvSpPr>
        <xdr:cNvPr id="272" name="テキスト ボックス 271"/>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その他に係る経常収支比率が類似団体平均を上回っている。法人等各種の団体や事業など、今後は、補助金を交付するのが適当な事業を行っているのかなどについて明確な基準を設けて、不適当な補助金は見直しや廃止を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28702</xdr:rowOff>
    </xdr:to>
    <xdr:cxnSp macro="">
      <xdr:nvCxnSpPr>
        <xdr:cNvPr id="302" name="直線コネクタ 301"/>
        <xdr:cNvCxnSpPr/>
      </xdr:nvCxnSpPr>
      <xdr:spPr>
        <a:xfrm>
          <a:off x="15671800" y="6340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36</xdr:row>
      <xdr:rowOff>168148</xdr:rowOff>
    </xdr:to>
    <xdr:cxnSp macro="">
      <xdr:nvCxnSpPr>
        <xdr:cNvPr id="305" name="直線コネクタ 304"/>
        <xdr:cNvCxnSpPr/>
      </xdr:nvCxnSpPr>
      <xdr:spPr>
        <a:xfrm>
          <a:off x="14782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163576</xdr:rowOff>
    </xdr:to>
    <xdr:cxnSp macro="">
      <xdr:nvCxnSpPr>
        <xdr:cNvPr id="308" name="直線コネクタ 307"/>
        <xdr:cNvCxnSpPr/>
      </xdr:nvCxnSpPr>
      <xdr:spPr>
        <a:xfrm>
          <a:off x="13893800" y="6258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85852</xdr:rowOff>
    </xdr:to>
    <xdr:cxnSp macro="">
      <xdr:nvCxnSpPr>
        <xdr:cNvPr id="311" name="直線コネクタ 310"/>
        <xdr:cNvCxnSpPr/>
      </xdr:nvCxnSpPr>
      <xdr:spPr>
        <a:xfrm>
          <a:off x="13004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1" name="円/楕円 320"/>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2"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3" name="円/楕円 322"/>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4" name="テキスト ボックス 32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5" name="円/楕円 324"/>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26" name="テキスト ボックス 325"/>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7" name="円/楕円 326"/>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8" name="テキスト ボックス 327"/>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29" name="円/楕円 328"/>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0" name="テキスト ボックス 32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普通建設事業費に係る起債の償還等の完了に伴い類似団体平均をやや下回っている。今後も控えている大規模な事業計画の整理・縮小を図るなど、起債依存型の事業実施を見直しを行う。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42418</xdr:rowOff>
    </xdr:to>
    <xdr:cxnSp macro="">
      <xdr:nvCxnSpPr>
        <xdr:cNvPr id="361" name="直線コネクタ 360"/>
        <xdr:cNvCxnSpPr/>
      </xdr:nvCxnSpPr>
      <xdr:spPr>
        <a:xfrm flipV="1">
          <a:off x="3987800" y="128600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42418</xdr:rowOff>
    </xdr:from>
    <xdr:to>
      <xdr:col>5</xdr:col>
      <xdr:colOff>549275</xdr:colOff>
      <xdr:row>76</xdr:row>
      <xdr:rowOff>53848</xdr:rowOff>
    </xdr:to>
    <xdr:cxnSp macro="">
      <xdr:nvCxnSpPr>
        <xdr:cNvPr id="364" name="直線コネクタ 363"/>
        <xdr:cNvCxnSpPr/>
      </xdr:nvCxnSpPr>
      <xdr:spPr>
        <a:xfrm flipV="1">
          <a:off x="3098800" y="129011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44704</xdr:rowOff>
    </xdr:from>
    <xdr:to>
      <xdr:col>4</xdr:col>
      <xdr:colOff>346075</xdr:colOff>
      <xdr:row>76</xdr:row>
      <xdr:rowOff>53848</xdr:rowOff>
    </xdr:to>
    <xdr:cxnSp macro="">
      <xdr:nvCxnSpPr>
        <xdr:cNvPr id="367" name="直線コネクタ 366"/>
        <xdr:cNvCxnSpPr/>
      </xdr:nvCxnSpPr>
      <xdr:spPr>
        <a:xfrm>
          <a:off x="2209800" y="13074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44704</xdr:rowOff>
    </xdr:from>
    <xdr:to>
      <xdr:col>3</xdr:col>
      <xdr:colOff>142875</xdr:colOff>
      <xdr:row>77</xdr:row>
      <xdr:rowOff>88137</xdr:rowOff>
    </xdr:to>
    <xdr:cxnSp macro="">
      <xdr:nvCxnSpPr>
        <xdr:cNvPr id="370" name="直線コネクタ 369"/>
        <xdr:cNvCxnSpPr/>
      </xdr:nvCxnSpPr>
      <xdr:spPr>
        <a:xfrm flipV="1">
          <a:off x="1320800" y="13074904"/>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0" name="円/楕円 379"/>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81"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163068</xdr:rowOff>
    </xdr:from>
    <xdr:to>
      <xdr:col>5</xdr:col>
      <xdr:colOff>600075</xdr:colOff>
      <xdr:row>75</xdr:row>
      <xdr:rowOff>93218</xdr:rowOff>
    </xdr:to>
    <xdr:sp macro="" textlink="">
      <xdr:nvSpPr>
        <xdr:cNvPr id="382" name="円/楕円 381"/>
        <xdr:cNvSpPr/>
      </xdr:nvSpPr>
      <xdr:spPr>
        <a:xfrm>
          <a:off x="3937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103395</xdr:rowOff>
    </xdr:from>
    <xdr:ext cx="736600" cy="259045"/>
    <xdr:sp macro="" textlink="">
      <xdr:nvSpPr>
        <xdr:cNvPr id="383" name="テキスト ボックス 382"/>
        <xdr:cNvSpPr txBox="1"/>
      </xdr:nvSpPr>
      <xdr:spPr>
        <a:xfrm>
          <a:off x="3606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xdr:rowOff>
    </xdr:from>
    <xdr:to>
      <xdr:col>4</xdr:col>
      <xdr:colOff>396875</xdr:colOff>
      <xdr:row>76</xdr:row>
      <xdr:rowOff>104648</xdr:rowOff>
    </xdr:to>
    <xdr:sp macro="" textlink="">
      <xdr:nvSpPr>
        <xdr:cNvPr id="384" name="円/楕円 383"/>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89425</xdr:rowOff>
    </xdr:from>
    <xdr:ext cx="762000" cy="259045"/>
    <xdr:sp macro="" textlink="">
      <xdr:nvSpPr>
        <xdr:cNvPr id="385" name="テキスト ボックス 384"/>
        <xdr:cNvSpPr txBox="1"/>
      </xdr:nvSpPr>
      <xdr:spPr>
        <a:xfrm>
          <a:off x="2717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86" name="円/楕円 385"/>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87" name="テキスト ボックス 386"/>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88" name="円/楕円 387"/>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123714</xdr:rowOff>
    </xdr:from>
    <xdr:ext cx="762000" cy="259045"/>
    <xdr:sp macro="" textlink="">
      <xdr:nvSpPr>
        <xdr:cNvPr id="389" name="テキスト ボックス 388"/>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普通建設事業費は、類似団体内平均を下回っている。しかし、今後は公共施設の老朽化や更新・改修工事等により普通建設事業費の増加が見込まれる</a:t>
          </a:r>
          <a:r>
            <a:rPr lang="ja-JP" altLang="en-US" sz="1100" b="0" i="0" baseline="0">
              <a:solidFill>
                <a:schemeClr val="dk1"/>
              </a:solidFill>
              <a:effectLst/>
              <a:latin typeface="+mn-lt"/>
              <a:ea typeface="+mn-ea"/>
              <a:cs typeface="+mn-cs"/>
            </a:rPr>
            <a:t>反面、</a:t>
          </a:r>
          <a:r>
            <a:rPr lang="ja-JP" altLang="ja-JP" sz="1100" b="0" i="0" baseline="0">
              <a:solidFill>
                <a:schemeClr val="dk1"/>
              </a:solidFill>
              <a:effectLst/>
              <a:latin typeface="+mn-lt"/>
              <a:ea typeface="+mn-ea"/>
              <a:cs typeface="+mn-cs"/>
            </a:rPr>
            <a:t>税収の大幅な増加</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見込めない状況であり、プライマリーバランスの黒字を維持することを目標に、引き続き普通建設事業費の抑制に努める。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xdr:rowOff>
    </xdr:from>
    <xdr:to>
      <xdr:col>24</xdr:col>
      <xdr:colOff>31750</xdr:colOff>
      <xdr:row>77</xdr:row>
      <xdr:rowOff>37846</xdr:rowOff>
    </xdr:to>
    <xdr:cxnSp macro="">
      <xdr:nvCxnSpPr>
        <xdr:cNvPr id="420" name="直線コネクタ 419"/>
        <xdr:cNvCxnSpPr/>
      </xdr:nvCxnSpPr>
      <xdr:spPr>
        <a:xfrm flipV="1">
          <a:off x="15671800" y="132120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77</xdr:row>
      <xdr:rowOff>37846</xdr:rowOff>
    </xdr:to>
    <xdr:cxnSp macro="">
      <xdr:nvCxnSpPr>
        <xdr:cNvPr id="423" name="直線コネクタ 422"/>
        <xdr:cNvCxnSpPr/>
      </xdr:nvCxnSpPr>
      <xdr:spPr>
        <a:xfrm>
          <a:off x="14782800" y="131754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101854</xdr:rowOff>
    </xdr:from>
    <xdr:to>
      <xdr:col>21</xdr:col>
      <xdr:colOff>361950</xdr:colOff>
      <xdr:row>76</xdr:row>
      <xdr:rowOff>145287</xdr:rowOff>
    </xdr:to>
    <xdr:cxnSp macro="">
      <xdr:nvCxnSpPr>
        <xdr:cNvPr id="426" name="直線コネクタ 425"/>
        <xdr:cNvCxnSpPr/>
      </xdr:nvCxnSpPr>
      <xdr:spPr>
        <a:xfrm>
          <a:off x="13893800" y="12960604"/>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101854</xdr:rowOff>
    </xdr:from>
    <xdr:to>
      <xdr:col>20</xdr:col>
      <xdr:colOff>158750</xdr:colOff>
      <xdr:row>76</xdr:row>
      <xdr:rowOff>1270</xdr:rowOff>
    </xdr:to>
    <xdr:cxnSp macro="">
      <xdr:nvCxnSpPr>
        <xdr:cNvPr id="429" name="直線コネクタ 428"/>
        <xdr:cNvCxnSpPr/>
      </xdr:nvCxnSpPr>
      <xdr:spPr>
        <a:xfrm flipV="1">
          <a:off x="13004800" y="1296060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9" name="円/楕円 438"/>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103140</xdr:rowOff>
    </xdr:from>
    <xdr:ext cx="762000" cy="259045"/>
    <xdr:sp macro="" textlink="">
      <xdr:nvSpPr>
        <xdr:cNvPr id="440" name="公債費以外該当値テキスト"/>
        <xdr:cNvSpPr txBox="1"/>
      </xdr:nvSpPr>
      <xdr:spPr>
        <a:xfrm>
          <a:off x="16598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41" name="円/楕円 440"/>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42" name="テキスト ボックス 441"/>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43" name="円/楕円 442"/>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9414</xdr:rowOff>
    </xdr:from>
    <xdr:ext cx="762000" cy="259045"/>
    <xdr:sp macro="" textlink="">
      <xdr:nvSpPr>
        <xdr:cNvPr id="444" name="テキスト ボックス 443"/>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51054</xdr:rowOff>
    </xdr:from>
    <xdr:to>
      <xdr:col>20</xdr:col>
      <xdr:colOff>209550</xdr:colOff>
      <xdr:row>75</xdr:row>
      <xdr:rowOff>152654</xdr:rowOff>
    </xdr:to>
    <xdr:sp macro="" textlink="">
      <xdr:nvSpPr>
        <xdr:cNvPr id="445" name="円/楕円 444"/>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46" name="テキスト ボックス 445"/>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47" name="円/楕円 446"/>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36847</xdr:rowOff>
    </xdr:from>
    <xdr:ext cx="762000" cy="259045"/>
    <xdr:sp macro="" textlink="">
      <xdr:nvSpPr>
        <xdr:cNvPr id="448" name="テキスト ボックス 447"/>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北海道真狩村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168544</xdr:rowOff>
    </xdr:from>
    <xdr:to>
      <xdr:col>4</xdr:col>
      <xdr:colOff>1117600</xdr:colOff>
      <xdr:row>17</xdr:row>
      <xdr:rowOff>11192</xdr:rowOff>
    </xdr:to>
    <xdr:cxnSp macro="">
      <xdr:nvCxnSpPr>
        <xdr:cNvPr id="52" name="直線コネクタ 51"/>
        <xdr:cNvCxnSpPr/>
      </xdr:nvCxnSpPr>
      <xdr:spPr bwMode="auto">
        <a:xfrm>
          <a:off x="5003800" y="2959369"/>
          <a:ext cx="647700" cy="14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168544</xdr:rowOff>
    </xdr:from>
    <xdr:to>
      <xdr:col>4</xdr:col>
      <xdr:colOff>469900</xdr:colOff>
      <xdr:row>17</xdr:row>
      <xdr:rowOff>20297</xdr:rowOff>
    </xdr:to>
    <xdr:cxnSp macro="">
      <xdr:nvCxnSpPr>
        <xdr:cNvPr id="55" name="直線コネクタ 54"/>
        <xdr:cNvCxnSpPr/>
      </xdr:nvCxnSpPr>
      <xdr:spPr bwMode="auto">
        <a:xfrm flipV="1">
          <a:off x="4305300" y="2959369"/>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20297</xdr:rowOff>
    </xdr:from>
    <xdr:to>
      <xdr:col>3</xdr:col>
      <xdr:colOff>904875</xdr:colOff>
      <xdr:row>17</xdr:row>
      <xdr:rowOff>95918</xdr:rowOff>
    </xdr:to>
    <xdr:cxnSp macro="">
      <xdr:nvCxnSpPr>
        <xdr:cNvPr id="58" name="直線コネクタ 57"/>
        <xdr:cNvCxnSpPr/>
      </xdr:nvCxnSpPr>
      <xdr:spPr bwMode="auto">
        <a:xfrm flipV="1">
          <a:off x="3606800" y="2982572"/>
          <a:ext cx="698500" cy="7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75742</xdr:rowOff>
    </xdr:from>
    <xdr:to>
      <xdr:col>3</xdr:col>
      <xdr:colOff>206375</xdr:colOff>
      <xdr:row>17</xdr:row>
      <xdr:rowOff>95918</xdr:rowOff>
    </xdr:to>
    <xdr:cxnSp macro="">
      <xdr:nvCxnSpPr>
        <xdr:cNvPr id="61" name="直線コネクタ 60"/>
        <xdr:cNvCxnSpPr/>
      </xdr:nvCxnSpPr>
      <xdr:spPr bwMode="auto">
        <a:xfrm>
          <a:off x="2908300" y="3038017"/>
          <a:ext cx="698500" cy="20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131842</xdr:rowOff>
    </xdr:from>
    <xdr:to>
      <xdr:col>5</xdr:col>
      <xdr:colOff>34925</xdr:colOff>
      <xdr:row>17</xdr:row>
      <xdr:rowOff>61992</xdr:rowOff>
    </xdr:to>
    <xdr:sp macro="" textlink="">
      <xdr:nvSpPr>
        <xdr:cNvPr id="71" name="円/楕円 70"/>
        <xdr:cNvSpPr/>
      </xdr:nvSpPr>
      <xdr:spPr bwMode="auto">
        <a:xfrm>
          <a:off x="5600700" y="2922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148369</xdr:rowOff>
    </xdr:from>
    <xdr:ext cx="762000" cy="259045"/>
    <xdr:sp macro="" textlink="">
      <xdr:nvSpPr>
        <xdr:cNvPr id="72" name="人口1人当たり決算額の推移該当値テキスト130"/>
        <xdr:cNvSpPr txBox="1"/>
      </xdr:nvSpPr>
      <xdr:spPr>
        <a:xfrm>
          <a:off x="5740400" y="276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295,045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117744</xdr:rowOff>
    </xdr:from>
    <xdr:to>
      <xdr:col>4</xdr:col>
      <xdr:colOff>520700</xdr:colOff>
      <xdr:row>17</xdr:row>
      <xdr:rowOff>47894</xdr:rowOff>
    </xdr:to>
    <xdr:sp macro="" textlink="">
      <xdr:nvSpPr>
        <xdr:cNvPr id="73" name="円/楕円 72"/>
        <xdr:cNvSpPr/>
      </xdr:nvSpPr>
      <xdr:spPr bwMode="auto">
        <a:xfrm>
          <a:off x="4953000" y="290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58071</xdr:rowOff>
    </xdr:from>
    <xdr:ext cx="736600" cy="259045"/>
    <xdr:sp macro="" textlink="">
      <xdr:nvSpPr>
        <xdr:cNvPr id="74" name="テキスト ボックス 73"/>
        <xdr:cNvSpPr txBox="1"/>
      </xdr:nvSpPr>
      <xdr:spPr>
        <a:xfrm>
          <a:off x="4622800" y="267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299,362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140947</xdr:rowOff>
    </xdr:from>
    <xdr:to>
      <xdr:col>3</xdr:col>
      <xdr:colOff>955675</xdr:colOff>
      <xdr:row>17</xdr:row>
      <xdr:rowOff>71097</xdr:rowOff>
    </xdr:to>
    <xdr:sp macro="" textlink="">
      <xdr:nvSpPr>
        <xdr:cNvPr id="75" name="円/楕円 74"/>
        <xdr:cNvSpPr/>
      </xdr:nvSpPr>
      <xdr:spPr bwMode="auto">
        <a:xfrm>
          <a:off x="4254500" y="2931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81274</xdr:rowOff>
    </xdr:from>
    <xdr:ext cx="762000" cy="259045"/>
    <xdr:sp macro="" textlink="">
      <xdr:nvSpPr>
        <xdr:cNvPr id="76" name="テキスト ボックス 75"/>
        <xdr:cNvSpPr txBox="1"/>
      </xdr:nvSpPr>
      <xdr:spPr>
        <a:xfrm>
          <a:off x="3924300" y="270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45118</xdr:rowOff>
    </xdr:from>
    <xdr:to>
      <xdr:col>3</xdr:col>
      <xdr:colOff>257175</xdr:colOff>
      <xdr:row>17</xdr:row>
      <xdr:rowOff>146718</xdr:rowOff>
    </xdr:to>
    <xdr:sp macro="" textlink="">
      <xdr:nvSpPr>
        <xdr:cNvPr id="77" name="円/楕円 76"/>
        <xdr:cNvSpPr/>
      </xdr:nvSpPr>
      <xdr:spPr bwMode="auto">
        <a:xfrm>
          <a:off x="3556000" y="300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156895</xdr:rowOff>
    </xdr:from>
    <xdr:ext cx="762000" cy="259045"/>
    <xdr:sp macro="" textlink="">
      <xdr:nvSpPr>
        <xdr:cNvPr id="78" name="テキスト ボックス 77"/>
        <xdr:cNvSpPr txBox="1"/>
      </xdr:nvSpPr>
      <xdr:spPr>
        <a:xfrm>
          <a:off x="3225800" y="27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269,101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24942</xdr:rowOff>
    </xdr:from>
    <xdr:to>
      <xdr:col>2</xdr:col>
      <xdr:colOff>692150</xdr:colOff>
      <xdr:row>17</xdr:row>
      <xdr:rowOff>126542</xdr:rowOff>
    </xdr:to>
    <xdr:sp macro="" textlink="">
      <xdr:nvSpPr>
        <xdr:cNvPr id="79" name="円/楕円 78"/>
        <xdr:cNvSpPr/>
      </xdr:nvSpPr>
      <xdr:spPr bwMode="auto">
        <a:xfrm>
          <a:off x="2857500" y="2987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136719</xdr:rowOff>
    </xdr:from>
    <xdr:ext cx="762000" cy="259045"/>
    <xdr:sp macro="" textlink="">
      <xdr:nvSpPr>
        <xdr:cNvPr id="80" name="テキスト ボックス 79"/>
        <xdr:cNvSpPr txBox="1"/>
      </xdr:nvSpPr>
      <xdr:spPr>
        <a:xfrm>
          <a:off x="2527300" y="27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275,279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20655</xdr:rowOff>
    </xdr:from>
    <xdr:to>
      <xdr:col>4</xdr:col>
      <xdr:colOff>1117600</xdr:colOff>
      <xdr:row>36</xdr:row>
      <xdr:rowOff>22267</xdr:rowOff>
    </xdr:to>
    <xdr:cxnSp macro="">
      <xdr:nvCxnSpPr>
        <xdr:cNvPr id="110" name="直線コネクタ 109"/>
        <xdr:cNvCxnSpPr/>
      </xdr:nvCxnSpPr>
      <xdr:spPr bwMode="auto">
        <a:xfrm flipV="1">
          <a:off x="5003800" y="6973905"/>
          <a:ext cx="647700" cy="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300656</xdr:rowOff>
    </xdr:from>
    <xdr:to>
      <xdr:col>4</xdr:col>
      <xdr:colOff>469900</xdr:colOff>
      <xdr:row>36</xdr:row>
      <xdr:rowOff>22267</xdr:rowOff>
    </xdr:to>
    <xdr:cxnSp macro="">
      <xdr:nvCxnSpPr>
        <xdr:cNvPr id="113" name="直線コネクタ 112"/>
        <xdr:cNvCxnSpPr/>
      </xdr:nvCxnSpPr>
      <xdr:spPr bwMode="auto">
        <a:xfrm>
          <a:off x="4305300" y="6911006"/>
          <a:ext cx="698500" cy="6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300656</xdr:rowOff>
    </xdr:from>
    <xdr:to>
      <xdr:col>3</xdr:col>
      <xdr:colOff>904875</xdr:colOff>
      <xdr:row>35</xdr:row>
      <xdr:rowOff>328362</xdr:rowOff>
    </xdr:to>
    <xdr:cxnSp macro="">
      <xdr:nvCxnSpPr>
        <xdr:cNvPr id="116" name="直線コネクタ 115"/>
        <xdr:cNvCxnSpPr/>
      </xdr:nvCxnSpPr>
      <xdr:spPr bwMode="auto">
        <a:xfrm flipV="1">
          <a:off x="3606800" y="6911006"/>
          <a:ext cx="698500" cy="27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268869</xdr:rowOff>
    </xdr:from>
    <xdr:to>
      <xdr:col>3</xdr:col>
      <xdr:colOff>206375</xdr:colOff>
      <xdr:row>35</xdr:row>
      <xdr:rowOff>328362</xdr:rowOff>
    </xdr:to>
    <xdr:cxnSp macro="">
      <xdr:nvCxnSpPr>
        <xdr:cNvPr id="119" name="直線コネクタ 118"/>
        <xdr:cNvCxnSpPr/>
      </xdr:nvCxnSpPr>
      <xdr:spPr bwMode="auto">
        <a:xfrm>
          <a:off x="2908300" y="6879219"/>
          <a:ext cx="698500" cy="59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312755</xdr:rowOff>
    </xdr:from>
    <xdr:to>
      <xdr:col>5</xdr:col>
      <xdr:colOff>34925</xdr:colOff>
      <xdr:row>36</xdr:row>
      <xdr:rowOff>71455</xdr:rowOff>
    </xdr:to>
    <xdr:sp macro="" textlink="">
      <xdr:nvSpPr>
        <xdr:cNvPr id="129" name="円/楕円 128"/>
        <xdr:cNvSpPr/>
      </xdr:nvSpPr>
      <xdr:spPr bwMode="auto">
        <a:xfrm>
          <a:off x="5600700" y="6923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157832</xdr:rowOff>
    </xdr:from>
    <xdr:ext cx="762000" cy="259045"/>
    <xdr:sp macro="" textlink="">
      <xdr:nvSpPr>
        <xdr:cNvPr id="130" name="人口1人当たり決算額の推移該当値テキスト445"/>
        <xdr:cNvSpPr txBox="1"/>
      </xdr:nvSpPr>
      <xdr:spPr>
        <a:xfrm>
          <a:off x="5740400" y="67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314367</xdr:rowOff>
    </xdr:from>
    <xdr:to>
      <xdr:col>4</xdr:col>
      <xdr:colOff>520700</xdr:colOff>
      <xdr:row>36</xdr:row>
      <xdr:rowOff>73067</xdr:rowOff>
    </xdr:to>
    <xdr:sp macro="" textlink="">
      <xdr:nvSpPr>
        <xdr:cNvPr id="131" name="円/楕円 130"/>
        <xdr:cNvSpPr/>
      </xdr:nvSpPr>
      <xdr:spPr bwMode="auto">
        <a:xfrm>
          <a:off x="4953000" y="6924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83244</xdr:rowOff>
    </xdr:from>
    <xdr:ext cx="736600" cy="259045"/>
    <xdr:sp macro="" textlink="">
      <xdr:nvSpPr>
        <xdr:cNvPr id="132" name="テキスト ボックス 131"/>
        <xdr:cNvSpPr txBox="1"/>
      </xdr:nvSpPr>
      <xdr:spPr>
        <a:xfrm>
          <a:off x="4622800" y="6693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249856</xdr:rowOff>
    </xdr:from>
    <xdr:to>
      <xdr:col>3</xdr:col>
      <xdr:colOff>955675</xdr:colOff>
      <xdr:row>36</xdr:row>
      <xdr:rowOff>8556</xdr:rowOff>
    </xdr:to>
    <xdr:sp macro="" textlink="">
      <xdr:nvSpPr>
        <xdr:cNvPr id="133" name="円/楕円 132"/>
        <xdr:cNvSpPr/>
      </xdr:nvSpPr>
      <xdr:spPr bwMode="auto">
        <a:xfrm>
          <a:off x="4254500" y="686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18733</xdr:rowOff>
    </xdr:from>
    <xdr:ext cx="762000" cy="259045"/>
    <xdr:sp macro="" textlink="">
      <xdr:nvSpPr>
        <xdr:cNvPr id="134" name="テキスト ボックス 133"/>
        <xdr:cNvSpPr txBox="1"/>
      </xdr:nvSpPr>
      <xdr:spPr>
        <a:xfrm>
          <a:off x="3924300" y="66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277562</xdr:rowOff>
    </xdr:from>
    <xdr:to>
      <xdr:col>3</xdr:col>
      <xdr:colOff>257175</xdr:colOff>
      <xdr:row>36</xdr:row>
      <xdr:rowOff>36262</xdr:rowOff>
    </xdr:to>
    <xdr:sp macro="" textlink="">
      <xdr:nvSpPr>
        <xdr:cNvPr id="135" name="円/楕円 134"/>
        <xdr:cNvSpPr/>
      </xdr:nvSpPr>
      <xdr:spPr bwMode="auto">
        <a:xfrm>
          <a:off x="3556000" y="688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46439</xdr:rowOff>
    </xdr:from>
    <xdr:ext cx="762000" cy="259045"/>
    <xdr:sp macro="" textlink="">
      <xdr:nvSpPr>
        <xdr:cNvPr id="136" name="テキスト ボックス 135"/>
        <xdr:cNvSpPr txBox="1"/>
      </xdr:nvSpPr>
      <xdr:spPr>
        <a:xfrm>
          <a:off x="3225800" y="66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218069</xdr:rowOff>
    </xdr:from>
    <xdr:to>
      <xdr:col>2</xdr:col>
      <xdr:colOff>692150</xdr:colOff>
      <xdr:row>35</xdr:row>
      <xdr:rowOff>319669</xdr:rowOff>
    </xdr:to>
    <xdr:sp macro="" textlink="">
      <xdr:nvSpPr>
        <xdr:cNvPr id="137" name="円/楕円 136"/>
        <xdr:cNvSpPr/>
      </xdr:nvSpPr>
      <xdr:spPr bwMode="auto">
        <a:xfrm>
          <a:off x="2857500" y="682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329846</xdr:rowOff>
    </xdr:from>
    <xdr:ext cx="762000" cy="259045"/>
    <xdr:sp macro="" textlink="">
      <xdr:nvSpPr>
        <xdr:cNvPr id="138" name="テキスト ボックス 137"/>
        <xdr:cNvSpPr txBox="1"/>
      </xdr:nvSpPr>
      <xdr:spPr>
        <a:xfrm>
          <a:off x="2527300" y="659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財政調整金残高　　</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H20</a:t>
          </a:r>
          <a:r>
            <a:rPr lang="ja-JP" altLang="ja-JP" sz="1100" b="0" i="0" baseline="0">
              <a:solidFill>
                <a:schemeClr val="dk1"/>
              </a:solidFill>
              <a:effectLst/>
              <a:latin typeface="+mn-lt"/>
              <a:ea typeface="+mn-ea"/>
              <a:cs typeface="+mn-cs"/>
            </a:rPr>
            <a:t>年度より国の経済対策や普通交付税増額の伸びで</a:t>
          </a:r>
          <a:r>
            <a:rPr lang="en-US" altLang="ja-JP" sz="1100" b="0" i="0" baseline="0">
              <a:solidFill>
                <a:schemeClr val="dk1"/>
              </a:solidFill>
              <a:effectLst/>
              <a:latin typeface="+mn-lt"/>
              <a:ea typeface="+mn-ea"/>
              <a:cs typeface="+mn-cs"/>
            </a:rPr>
            <a:t>21.51%</a:t>
          </a:r>
          <a:r>
            <a:rPr lang="ja-JP" altLang="ja-JP" sz="1100" b="0" i="0" baseline="0">
              <a:solidFill>
                <a:schemeClr val="dk1"/>
              </a:solidFill>
              <a:effectLst/>
              <a:latin typeface="+mn-lt"/>
              <a:ea typeface="+mn-ea"/>
              <a:cs typeface="+mn-cs"/>
            </a:rPr>
            <a:t>まで増加した。</a:t>
          </a:r>
          <a:endParaRPr lang="ja-JP" altLang="ja-JP" sz="1400">
            <a:effectLst/>
          </a:endParaRPr>
        </a:p>
        <a:p>
          <a:pPr rtl="0"/>
          <a:r>
            <a:rPr lang="ja-JP" altLang="ja-JP" sz="1100" b="0" i="0" baseline="0">
              <a:solidFill>
                <a:schemeClr val="dk1"/>
              </a:solidFill>
              <a:effectLst/>
              <a:latin typeface="+mn-lt"/>
              <a:ea typeface="+mn-ea"/>
              <a:cs typeface="+mn-cs"/>
            </a:rPr>
            <a:t>実質収支額　　　　　</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年度は交付税</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の伸びにより</a:t>
          </a:r>
          <a:r>
            <a:rPr lang="en-US" altLang="ja-JP" sz="1100" b="0" i="0" baseline="0">
              <a:solidFill>
                <a:schemeClr val="dk1"/>
              </a:solidFill>
              <a:effectLst/>
              <a:latin typeface="+mn-lt"/>
              <a:ea typeface="+mn-ea"/>
              <a:cs typeface="+mn-cs"/>
            </a:rPr>
            <a:t>81</a:t>
          </a:r>
          <a:r>
            <a:rPr lang="ja-JP" altLang="en-US"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4.40%</a:t>
          </a:r>
          <a:r>
            <a:rPr lang="ja-JP" altLang="en-US" sz="1100" b="0" i="0" baseline="0">
              <a:solidFill>
                <a:schemeClr val="dk1"/>
              </a:solidFill>
              <a:effectLst/>
              <a:latin typeface="+mn-lt"/>
              <a:ea typeface="+mn-ea"/>
              <a:cs typeface="+mn-cs"/>
            </a:rPr>
            <a:t>であったが、</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年度においても交付税の伸び等により</a:t>
          </a:r>
          <a:r>
            <a:rPr lang="en-US" altLang="ja-JP" sz="1100" b="0" i="0" baseline="0">
              <a:solidFill>
                <a:schemeClr val="dk1"/>
              </a:solidFill>
              <a:effectLst/>
              <a:latin typeface="+mn-lt"/>
              <a:ea typeface="+mn-ea"/>
              <a:cs typeface="+mn-cs"/>
            </a:rPr>
            <a:t>78</a:t>
          </a:r>
          <a:r>
            <a:rPr lang="ja-JP" altLang="en-US"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3.81%</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簡易水道事業会計、公共下水道事業会計、国保診療所事業特別会計には一般会計より繰入はあるが、すべての会計において黒字であり、連結実質赤字比率もプラスであり、資金不足ではない。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大型事業に係る償還額の完済により地方債の元利償還金が減少している</a:t>
          </a:r>
          <a:r>
            <a:rPr lang="ja-JP" altLang="en-US" sz="1100" b="0" i="0" baseline="0">
              <a:solidFill>
                <a:schemeClr val="dk1"/>
              </a:solidFill>
              <a:effectLst/>
              <a:latin typeface="+mn-lt"/>
              <a:ea typeface="+mn-ea"/>
              <a:cs typeface="+mn-cs"/>
            </a:rPr>
            <a:t>ものの、公営企業債分の</a:t>
          </a:r>
          <a:r>
            <a:rPr lang="ja-JP" altLang="ja-JP" sz="1100" b="0" i="0" baseline="0">
              <a:solidFill>
                <a:schemeClr val="dk1"/>
              </a:solidFill>
              <a:effectLst/>
              <a:latin typeface="+mn-lt"/>
              <a:ea typeface="+mn-ea"/>
              <a:cs typeface="+mn-cs"/>
            </a:rPr>
            <a:t>準元利償還金</a:t>
          </a:r>
          <a:r>
            <a:rPr lang="ja-JP" altLang="en-US" sz="1100" b="0" i="0" baseline="0">
              <a:solidFill>
                <a:schemeClr val="dk1"/>
              </a:solidFill>
              <a:effectLst/>
              <a:latin typeface="+mn-lt"/>
              <a:ea typeface="+mn-ea"/>
              <a:cs typeface="+mn-cs"/>
            </a:rPr>
            <a:t>が増加している。</a:t>
          </a:r>
          <a:r>
            <a:rPr lang="ja-JP" altLang="ja-JP" sz="1100" b="0" i="0" baseline="0">
              <a:solidFill>
                <a:schemeClr val="dk1"/>
              </a:solidFill>
              <a:effectLst/>
              <a:latin typeface="+mn-lt"/>
              <a:ea typeface="+mn-ea"/>
              <a:cs typeface="+mn-cs"/>
            </a:rPr>
            <a:t>実質公債費比率（分子）は</a:t>
          </a:r>
          <a:r>
            <a:rPr lang="en-US" altLang="ja-JP" sz="1100" b="0" i="0" baseline="0">
              <a:solidFill>
                <a:schemeClr val="dk1"/>
              </a:solidFill>
              <a:effectLst/>
              <a:latin typeface="+mn-lt"/>
              <a:ea typeface="+mn-ea"/>
              <a:cs typeface="+mn-cs"/>
            </a:rPr>
            <a:t>H20</a:t>
          </a:r>
          <a:r>
            <a:rPr lang="ja-JP" altLang="ja-JP" sz="1100" b="0" i="0" baseline="0">
              <a:solidFill>
                <a:schemeClr val="dk1"/>
              </a:solidFill>
              <a:effectLst/>
              <a:latin typeface="+mn-lt"/>
              <a:ea typeface="+mn-ea"/>
              <a:cs typeface="+mn-cs"/>
            </a:rPr>
            <a:t>以降減少しており、比率も</a:t>
          </a:r>
          <a:r>
            <a:rPr lang="en-US" altLang="ja-JP" sz="1100" b="0" i="0" baseline="0">
              <a:solidFill>
                <a:schemeClr val="dk1"/>
              </a:solidFill>
              <a:effectLst/>
              <a:latin typeface="+mn-lt"/>
              <a:ea typeface="+mn-ea"/>
              <a:cs typeface="+mn-cs"/>
            </a:rPr>
            <a:t>15.3%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H20</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まで改善されている。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将来負担額は</a:t>
          </a:r>
          <a:r>
            <a:rPr lang="ja-JP" altLang="en-US"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180</a:t>
          </a:r>
          <a:r>
            <a:rPr lang="ja-JP" altLang="en-US" sz="1100" b="0" i="0" baseline="0">
              <a:solidFill>
                <a:schemeClr val="dk1"/>
              </a:solidFill>
              <a:effectLst/>
              <a:latin typeface="+mn-lt"/>
              <a:ea typeface="+mn-ea"/>
              <a:cs typeface="+mn-cs"/>
            </a:rPr>
            <a:t>百万円減少しているが、主たる要因は</a:t>
          </a:r>
          <a:r>
            <a:rPr lang="ja-JP" altLang="ja-JP" sz="1100" b="0" i="0" baseline="0">
              <a:solidFill>
                <a:schemeClr val="dk1"/>
              </a:solidFill>
              <a:effectLst/>
              <a:latin typeface="+mn-lt"/>
              <a:ea typeface="+mn-ea"/>
              <a:cs typeface="+mn-cs"/>
            </a:rPr>
            <a:t>地方債残高の減少</a:t>
          </a:r>
          <a:r>
            <a:rPr lang="ja-JP" altLang="en-US" sz="1100" b="0" i="0" baseline="0">
              <a:solidFill>
                <a:schemeClr val="dk1"/>
              </a:solidFill>
              <a:effectLst/>
              <a:latin typeface="+mn-lt"/>
              <a:ea typeface="+mn-ea"/>
              <a:cs typeface="+mn-cs"/>
            </a:rPr>
            <a:t>である。他方、</a:t>
          </a:r>
          <a:r>
            <a:rPr lang="ja-JP" altLang="ja-JP" sz="1100" b="0" i="0" baseline="0">
              <a:solidFill>
                <a:schemeClr val="dk1"/>
              </a:solidFill>
              <a:effectLst/>
              <a:latin typeface="+mn-lt"/>
              <a:ea typeface="+mn-ea"/>
              <a:cs typeface="+mn-cs"/>
            </a:rPr>
            <a:t>経済対策</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普通交付税の増額やそれらによる基</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金額の増額で充当可能財源も確保されたことが、将来負担比率の分子を減少させた。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H1"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2553569</v>
      </c>
      <c r="BO4" s="379"/>
      <c r="BP4" s="379"/>
      <c r="BQ4" s="379"/>
      <c r="BR4" s="379"/>
      <c r="BS4" s="379"/>
      <c r="BT4" s="379"/>
      <c r="BU4" s="380"/>
      <c r="BV4" s="378">
        <v>2680170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3.8</v>
      </c>
      <c r="CU4" s="554"/>
      <c r="CV4" s="554"/>
      <c r="CW4" s="554"/>
      <c r="CX4" s="554"/>
      <c r="CY4" s="554"/>
      <c r="CZ4" s="554"/>
      <c r="DA4" s="555"/>
      <c r="DB4" s="553">
        <v>4.4000000000000004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2475860</v>
      </c>
      <c r="BO5" s="384"/>
      <c r="BP5" s="384"/>
      <c r="BQ5" s="384"/>
      <c r="BR5" s="384"/>
      <c r="BS5" s="384"/>
      <c r="BT5" s="384"/>
      <c r="BU5" s="385"/>
      <c r="BV5" s="383">
        <v>2598761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83.4</v>
      </c>
      <c r="CU5" s="354"/>
      <c r="CV5" s="354"/>
      <c r="CW5" s="354"/>
      <c r="CX5" s="354"/>
      <c r="CY5" s="354"/>
      <c r="CZ5" s="354"/>
      <c r="DA5" s="355"/>
      <c r="DB5" s="353">
        <v>85.5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77709</v>
      </c>
      <c r="BO6" s="384"/>
      <c r="BP6" s="384"/>
      <c r="BQ6" s="384"/>
      <c r="BR6" s="384"/>
      <c r="BS6" s="384"/>
      <c r="BT6" s="384"/>
      <c r="BU6" s="385"/>
      <c r="BV6" s="383">
        <v>81409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87.8</v>
      </c>
      <c r="CU6" s="528"/>
      <c r="CV6" s="528"/>
      <c r="CW6" s="528"/>
      <c r="CX6" s="528"/>
      <c r="CY6" s="528"/>
      <c r="CZ6" s="528"/>
      <c r="DA6" s="529"/>
      <c r="DB6" s="527">
        <v>90</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7325</v>
      </c>
      <c r="BO7" s="384"/>
      <c r="BP7" s="384"/>
      <c r="BQ7" s="384"/>
      <c r="BR7" s="384"/>
      <c r="BS7" s="384"/>
      <c r="BT7" s="384"/>
      <c r="BU7" s="385"/>
      <c r="BV7" s="383">
        <v>237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1845852</v>
      </c>
      <c r="CU7" s="384"/>
      <c r="CV7" s="384"/>
      <c r="CW7" s="384"/>
      <c r="CX7" s="384"/>
      <c r="CY7" s="384"/>
      <c r="CZ7" s="384"/>
      <c r="DA7" s="385"/>
      <c r="DB7" s="383">
        <v>1843399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70384</v>
      </c>
      <c r="BO8" s="384"/>
      <c r="BP8" s="384"/>
      <c r="BQ8" s="384"/>
      <c r="BR8" s="384"/>
      <c r="BS8" s="384"/>
      <c r="BT8" s="384"/>
      <c r="BU8" s="385"/>
      <c r="BV8" s="383">
        <v>81172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0.14000000000000001</v>
      </c>
      <c r="CU8" s="491"/>
      <c r="CV8" s="491"/>
      <c r="CW8" s="491"/>
      <c r="CX8" s="491"/>
      <c r="CY8" s="491"/>
      <c r="CZ8" s="491"/>
      <c r="DA8" s="492"/>
      <c r="DB8" s="490">
        <v>0.14000000000000001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2189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-10788</v>
      </c>
      <c r="BO9" s="384"/>
      <c r="BP9" s="384"/>
      <c r="BQ9" s="384"/>
      <c r="BR9" s="384"/>
      <c r="BS9" s="384"/>
      <c r="BT9" s="384"/>
      <c r="BU9" s="385"/>
      <c r="BV9" s="383">
        <v>22566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15.3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2354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92036</v>
      </c>
      <c r="BO10" s="384"/>
      <c r="BP10" s="384"/>
      <c r="BQ10" s="384"/>
      <c r="BR10" s="384"/>
      <c r="BS10" s="384"/>
      <c r="BT10" s="384"/>
      <c r="BU10" s="385"/>
      <c r="BV10" s="383">
        <v>25500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2151</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2148</v>
      </c>
      <c r="S13" s="483"/>
      <c r="T13" s="483"/>
      <c r="U13" s="483"/>
      <c r="V13" s="484"/>
      <c r="W13" s="470" t="s">
        <v>123</v>
      </c>
      <c r="X13" s="396"/>
      <c r="Y13" s="396"/>
      <c r="Z13" s="396"/>
      <c r="AA13" s="396"/>
      <c r="AB13" s="397"/>
      <c r="AC13" s="359">
        <v>534</v>
      </c>
      <c r="AD13" s="360"/>
      <c r="AE13" s="360"/>
      <c r="AF13" s="360"/>
      <c r="AG13" s="361"/>
      <c r="AH13" s="359">
        <v>591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81248</v>
      </c>
      <c r="BO13" s="384"/>
      <c r="BP13" s="384"/>
      <c r="BQ13" s="384"/>
      <c r="BR13" s="384"/>
      <c r="BS13" s="384"/>
      <c r="BT13" s="384"/>
      <c r="BU13" s="385"/>
      <c r="BV13" s="383">
        <v>48066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10.7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2135</v>
      </c>
      <c r="S14" s="483"/>
      <c r="T14" s="483"/>
      <c r="U14" s="483"/>
      <c r="V14" s="484"/>
      <c r="W14" s="485"/>
      <c r="X14" s="399"/>
      <c r="Y14" s="399"/>
      <c r="Z14" s="399"/>
      <c r="AA14" s="399"/>
      <c r="AB14" s="400"/>
      <c r="AC14" s="475">
        <v>43</v>
      </c>
      <c r="AD14" s="476"/>
      <c r="AE14" s="476"/>
      <c r="AF14" s="476"/>
      <c r="AG14" s="477"/>
      <c r="AH14" s="475">
        <v>44.7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37.9</v>
      </c>
      <c r="CU14" s="454"/>
      <c r="CV14" s="454"/>
      <c r="CW14" s="454"/>
      <c r="CX14" s="454"/>
      <c r="CY14" s="454"/>
      <c r="CZ14" s="454"/>
      <c r="DA14" s="455"/>
      <c r="DB14" s="486">
        <v>53.9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2134</v>
      </c>
      <c r="S15" s="483"/>
      <c r="T15" s="483"/>
      <c r="U15" s="483"/>
      <c r="V15" s="484"/>
      <c r="W15" s="470" t="s">
        <v>130</v>
      </c>
      <c r="X15" s="396"/>
      <c r="Y15" s="396"/>
      <c r="Z15" s="396"/>
      <c r="AA15" s="396"/>
      <c r="AB15" s="397"/>
      <c r="AC15" s="359">
        <v>59</v>
      </c>
      <c r="AD15" s="360"/>
      <c r="AE15" s="360"/>
      <c r="AF15" s="360"/>
      <c r="AG15" s="361"/>
      <c r="AH15" s="359">
        <v>83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226309</v>
      </c>
      <c r="BO15" s="379"/>
      <c r="BP15" s="379"/>
      <c r="BQ15" s="379"/>
      <c r="BR15" s="379"/>
      <c r="BS15" s="379"/>
      <c r="BT15" s="379"/>
      <c r="BU15" s="380"/>
      <c r="BV15" s="378">
        <v>237198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4.8</v>
      </c>
      <c r="AD16" s="476"/>
      <c r="AE16" s="476"/>
      <c r="AF16" s="476"/>
      <c r="AG16" s="477"/>
      <c r="AH16" s="475">
        <v>6.3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1701854</v>
      </c>
      <c r="BO16" s="384"/>
      <c r="BP16" s="384"/>
      <c r="BQ16" s="384"/>
      <c r="BR16" s="384"/>
      <c r="BS16" s="384"/>
      <c r="BT16" s="384"/>
      <c r="BU16" s="385"/>
      <c r="BV16" s="383">
        <v>1693745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648</v>
      </c>
      <c r="AD17" s="360"/>
      <c r="AE17" s="360"/>
      <c r="AF17" s="360"/>
      <c r="AG17" s="361"/>
      <c r="AH17" s="359">
        <v>644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277796</v>
      </c>
      <c r="BO17" s="384"/>
      <c r="BP17" s="384"/>
      <c r="BQ17" s="384"/>
      <c r="BR17" s="384"/>
      <c r="BS17" s="384"/>
      <c r="BT17" s="384"/>
      <c r="BU17" s="385"/>
      <c r="BV17" s="383">
        <v>294656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114.43</v>
      </c>
      <c r="M18" s="446"/>
      <c r="N18" s="446"/>
      <c r="O18" s="446"/>
      <c r="P18" s="446"/>
      <c r="Q18" s="446"/>
      <c r="R18" s="447"/>
      <c r="S18" s="447"/>
      <c r="T18" s="447"/>
      <c r="U18" s="447"/>
      <c r="V18" s="448"/>
      <c r="W18" s="462"/>
      <c r="X18" s="463"/>
      <c r="Y18" s="463"/>
      <c r="Z18" s="463"/>
      <c r="AA18" s="463"/>
      <c r="AB18" s="471"/>
      <c r="AC18" s="347">
        <v>52.2</v>
      </c>
      <c r="AD18" s="348"/>
      <c r="AE18" s="348"/>
      <c r="AF18" s="348"/>
      <c r="AG18" s="449"/>
      <c r="AH18" s="347">
        <v>48.7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1550011</v>
      </c>
      <c r="BO18" s="384"/>
      <c r="BP18" s="384"/>
      <c r="BQ18" s="384"/>
      <c r="BR18" s="384"/>
      <c r="BS18" s="384"/>
      <c r="BT18" s="384"/>
      <c r="BU18" s="385"/>
      <c r="BV18" s="383">
        <v>1578897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2071785</v>
      </c>
      <c r="BO19" s="384"/>
      <c r="BP19" s="384"/>
      <c r="BQ19" s="384"/>
      <c r="BR19" s="384"/>
      <c r="BS19" s="384"/>
      <c r="BT19" s="384"/>
      <c r="BU19" s="385"/>
      <c r="BV19" s="383">
        <v>2042418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867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2584379</v>
      </c>
      <c r="BO23" s="384"/>
      <c r="BP23" s="384"/>
      <c r="BQ23" s="384"/>
      <c r="BR23" s="384"/>
      <c r="BS23" s="384"/>
      <c r="BT23" s="384"/>
      <c r="BU23" s="385"/>
      <c r="BV23" s="383">
        <v>2721141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5250</v>
      </c>
      <c r="R24" s="360"/>
      <c r="S24" s="360"/>
      <c r="T24" s="360"/>
      <c r="U24" s="360"/>
      <c r="V24" s="361"/>
      <c r="W24" s="425"/>
      <c r="X24" s="416"/>
      <c r="Y24" s="417"/>
      <c r="Z24" s="356" t="s">
        <v>153</v>
      </c>
      <c r="AA24" s="357"/>
      <c r="AB24" s="357"/>
      <c r="AC24" s="357"/>
      <c r="AD24" s="357"/>
      <c r="AE24" s="357"/>
      <c r="AF24" s="357"/>
      <c r="AG24" s="358"/>
      <c r="AH24" s="359">
        <v>59</v>
      </c>
      <c r="AI24" s="360"/>
      <c r="AJ24" s="360"/>
      <c r="AK24" s="360"/>
      <c r="AL24" s="361"/>
      <c r="AM24" s="359">
        <v>195526</v>
      </c>
      <c r="AN24" s="360"/>
      <c r="AO24" s="360"/>
      <c r="AP24" s="360"/>
      <c r="AQ24" s="360"/>
      <c r="AR24" s="361"/>
      <c r="AS24" s="359">
        <v>3314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2438748</v>
      </c>
      <c r="BO24" s="384"/>
      <c r="BP24" s="384"/>
      <c r="BQ24" s="384"/>
      <c r="BR24" s="384"/>
      <c r="BS24" s="384"/>
      <c r="BT24" s="384"/>
      <c r="BU24" s="385"/>
      <c r="BV24" s="383">
        <v>2564766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5150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181743</v>
      </c>
      <c r="BO25" s="379"/>
      <c r="BP25" s="379"/>
      <c r="BQ25" s="379"/>
      <c r="BR25" s="379"/>
      <c r="BS25" s="379"/>
      <c r="BT25" s="379"/>
      <c r="BU25" s="380"/>
      <c r="BV25" s="378">
        <v>221422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5050</v>
      </c>
      <c r="R26" s="360"/>
      <c r="S26" s="360"/>
      <c r="T26" s="360"/>
      <c r="U26" s="360"/>
      <c r="V26" s="361"/>
      <c r="W26" s="425"/>
      <c r="X26" s="416"/>
      <c r="Y26" s="417"/>
      <c r="Z26" s="356" t="s">
        <v>159</v>
      </c>
      <c r="AA26" s="436"/>
      <c r="AB26" s="436"/>
      <c r="AC26" s="436"/>
      <c r="AD26" s="436"/>
      <c r="AE26" s="436"/>
      <c r="AF26" s="436"/>
      <c r="AG26" s="437"/>
      <c r="AH26" s="359">
        <v>1</v>
      </c>
      <c r="AI26" s="360"/>
      <c r="AJ26" s="360"/>
      <c r="AK26" s="360"/>
      <c r="AL26" s="361"/>
      <c r="AM26" s="359">
        <v>3468</v>
      </c>
      <c r="AN26" s="360"/>
      <c r="AO26" s="360"/>
      <c r="AP26" s="360"/>
      <c r="AQ26" s="360"/>
      <c r="AR26" s="361"/>
      <c r="AS26" s="359">
        <v>3468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2400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51485</v>
      </c>
      <c r="BO27" s="387"/>
      <c r="BP27" s="387"/>
      <c r="BQ27" s="387"/>
      <c r="BR27" s="387"/>
      <c r="BS27" s="387"/>
      <c r="BT27" s="387"/>
      <c r="BU27" s="388"/>
      <c r="BV27" s="386">
        <v>51485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1900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397134</v>
      </c>
      <c r="BO28" s="379"/>
      <c r="BP28" s="379"/>
      <c r="BQ28" s="379"/>
      <c r="BR28" s="379"/>
      <c r="BS28" s="379"/>
      <c r="BT28" s="379"/>
      <c r="BU28" s="380"/>
      <c r="BV28" s="378">
        <v>305098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7</v>
      </c>
      <c r="M29" s="360"/>
      <c r="N29" s="360"/>
      <c r="O29" s="360"/>
      <c r="P29" s="361"/>
      <c r="Q29" s="359">
        <v>1600</v>
      </c>
      <c r="R29" s="360"/>
      <c r="S29" s="360"/>
      <c r="T29" s="360"/>
      <c r="U29" s="360"/>
      <c r="V29" s="361"/>
      <c r="W29" s="425"/>
      <c r="X29" s="416"/>
      <c r="Y29" s="417"/>
      <c r="Z29" s="356" t="s">
        <v>169</v>
      </c>
      <c r="AA29" s="357"/>
      <c r="AB29" s="357"/>
      <c r="AC29" s="357"/>
      <c r="AD29" s="357"/>
      <c r="AE29" s="357"/>
      <c r="AF29" s="357"/>
      <c r="AG29" s="358"/>
      <c r="AH29" s="359">
        <v>59</v>
      </c>
      <c r="AI29" s="360"/>
      <c r="AJ29" s="360"/>
      <c r="AK29" s="360"/>
      <c r="AL29" s="361"/>
      <c r="AM29" s="359">
        <v>195526</v>
      </c>
      <c r="AN29" s="360"/>
      <c r="AO29" s="360"/>
      <c r="AP29" s="360"/>
      <c r="AQ29" s="360"/>
      <c r="AR29" s="361"/>
      <c r="AS29" s="359">
        <v>3314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43664</v>
      </c>
      <c r="BO29" s="384"/>
      <c r="BP29" s="384"/>
      <c r="BQ29" s="384"/>
      <c r="BR29" s="384"/>
      <c r="BS29" s="384"/>
      <c r="BT29" s="384"/>
      <c r="BU29" s="385"/>
      <c r="BV29" s="383">
        <v>43564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712098</v>
      </c>
      <c r="BO30" s="387"/>
      <c r="BP30" s="387"/>
      <c r="BQ30" s="387"/>
      <c r="BR30" s="387"/>
      <c r="BS30" s="387"/>
      <c r="BT30" s="387"/>
      <c r="BU30" s="388"/>
      <c r="BV30" s="386">
        <v>618511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後志広域連合</v>
      </c>
      <c r="BZ34" s="342"/>
      <c r="CA34" s="342"/>
      <c r="CB34" s="342"/>
      <c r="CC34" s="342"/>
      <c r="CD34" s="342"/>
      <c r="CE34" s="342"/>
      <c r="CF34" s="342"/>
      <c r="CG34" s="342"/>
      <c r="CH34" s="342"/>
      <c r="CI34" s="342"/>
      <c r="CJ34" s="342"/>
      <c r="CK34" s="342"/>
      <c r="CL34" s="342"/>
      <c r="CM34" s="342"/>
      <c r="CN34" s="165"/>
      <c r="CO34" s="343">
        <f>IF(CQ34="","",MAX(C34:D43,U34:V43,AM34:AN43,BE34:BF43,BW34:BX43)+1)</f>
        <v>10</v>
      </c>
      <c r="CP34" s="343"/>
      <c r="CQ34" s="342" t="str">
        <f>IF('各会計、関係団体の財政状況及び健全化判断比率'!BS7="","",'各会計、関係団体の財政状況及び健全化判断比率'!BS7)</f>
        <v>真狩フラワー振興公社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国民健康保険診療所事業特別会計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羊蹄山麓環境衛生組合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羊蹄山ろく消防組合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9" t="s">
        <v>24</v>
      </c>
      <c r="C41" s="1180"/>
      <c r="D41" s="81"/>
      <c r="E41" s="1181" t="s">
        <v>25</v>
      </c>
      <c r="F41" s="1181"/>
      <c r="G41" s="1181"/>
      <c r="H41" s="1182"/>
      <c r="I41" s="82">
        <v>3181</v>
      </c>
      <c r="J41" s="83">
        <v>3040</v>
      </c>
      <c r="K41" s="83">
        <v>2826</v>
      </c>
      <c r="L41" s="83">
        <v>2721</v>
      </c>
      <c r="M41" s="84">
        <v>2584</v>
      </c>
    </row>
    <row r="42" spans="2:13" ht="27.75" customHeight="1">
      <c r="B42" s="1169"/>
      <c r="C42" s="1170"/>
      <c r="D42" s="85"/>
      <c r="E42" s="1173" t="s">
        <v>26</v>
      </c>
      <c r="F42" s="1173"/>
      <c r="G42" s="1173"/>
      <c r="H42" s="1174"/>
      <c r="I42" s="86">
        <v>68</v>
      </c>
      <c r="J42" s="87">
        <v>57</v>
      </c>
      <c r="K42" s="87">
        <v>46</v>
      </c>
      <c r="L42" s="87">
        <v>36</v>
      </c>
      <c r="M42" s="88">
        <v>25</v>
      </c>
    </row>
    <row r="43" spans="2:13" ht="27.75" customHeight="1">
      <c r="B43" s="1169"/>
      <c r="C43" s="1170"/>
      <c r="D43" s="85"/>
      <c r="E43" s="1173" t="s">
        <v>27</v>
      </c>
      <c r="F43" s="1173"/>
      <c r="G43" s="1173"/>
      <c r="H43" s="1174"/>
      <c r="I43" s="86">
        <v>1259</v>
      </c>
      <c r="J43" s="87">
        <v>1127</v>
      </c>
      <c r="K43" s="87">
        <v>1081</v>
      </c>
      <c r="L43" s="87">
        <v>1059</v>
      </c>
      <c r="M43" s="88">
        <v>1065</v>
      </c>
    </row>
    <row r="44" spans="2:13" ht="27.75" customHeight="1">
      <c r="B44" s="1169"/>
      <c r="C44" s="1170"/>
      <c r="D44" s="85"/>
      <c r="E44" s="1173" t="s">
        <v>28</v>
      </c>
      <c r="F44" s="1173"/>
      <c r="G44" s="1173"/>
      <c r="H44" s="1174"/>
      <c r="I44" s="86">
        <v>0</v>
      </c>
      <c r="J44" s="87">
        <v>0</v>
      </c>
      <c r="K44" s="87" t="s">
        <v>482</v>
      </c>
      <c r="L44" s="87">
        <v>34</v>
      </c>
      <c r="M44" s="88">
        <v>34</v>
      </c>
    </row>
    <row r="45" spans="2:13" ht="27.75" customHeight="1">
      <c r="B45" s="1169"/>
      <c r="C45" s="1170"/>
      <c r="D45" s="85"/>
      <c r="E45" s="1173" t="s">
        <v>29</v>
      </c>
      <c r="F45" s="1173"/>
      <c r="G45" s="1173"/>
      <c r="H45" s="1174"/>
      <c r="I45" s="86">
        <v>570</v>
      </c>
      <c r="J45" s="87">
        <v>572</v>
      </c>
      <c r="K45" s="87">
        <v>559</v>
      </c>
      <c r="L45" s="87">
        <v>551</v>
      </c>
      <c r="M45" s="88">
        <v>513</v>
      </c>
    </row>
    <row r="46" spans="2:13" ht="27.75" customHeight="1">
      <c r="B46" s="1169"/>
      <c r="C46" s="1170"/>
      <c r="D46" s="85"/>
      <c r="E46" s="1173" t="s">
        <v>30</v>
      </c>
      <c r="F46" s="1173"/>
      <c r="G46" s="1173"/>
      <c r="H46" s="1174"/>
      <c r="I46" s="86" t="s">
        <v>482</v>
      </c>
      <c r="J46" s="87" t="s">
        <v>482</v>
      </c>
      <c r="K46" s="87" t="s">
        <v>482</v>
      </c>
      <c r="L46" s="87" t="s">
        <v>482</v>
      </c>
      <c r="M46" s="88" t="s">
        <v>482</v>
      </c>
    </row>
    <row r="47" spans="2:13" ht="27.75" customHeight="1">
      <c r="B47" s="1169"/>
      <c r="C47" s="1170"/>
      <c r="D47" s="85"/>
      <c r="E47" s="1173" t="s">
        <v>31</v>
      </c>
      <c r="F47" s="1173"/>
      <c r="G47" s="1173"/>
      <c r="H47" s="1174"/>
      <c r="I47" s="86" t="s">
        <v>482</v>
      </c>
      <c r="J47" s="87" t="s">
        <v>482</v>
      </c>
      <c r="K47" s="87" t="s">
        <v>482</v>
      </c>
      <c r="L47" s="87" t="s">
        <v>482</v>
      </c>
      <c r="M47" s="88" t="s">
        <v>482</v>
      </c>
    </row>
    <row r="48" spans="2:13" ht="27.75" customHeight="1">
      <c r="B48" s="1171"/>
      <c r="C48" s="1172"/>
      <c r="D48" s="85"/>
      <c r="E48" s="1173" t="s">
        <v>32</v>
      </c>
      <c r="F48" s="1173"/>
      <c r="G48" s="1173"/>
      <c r="H48" s="1174"/>
      <c r="I48" s="86" t="s">
        <v>482</v>
      </c>
      <c r="J48" s="87" t="s">
        <v>482</v>
      </c>
      <c r="K48" s="87" t="s">
        <v>482</v>
      </c>
      <c r="L48" s="87" t="s">
        <v>482</v>
      </c>
      <c r="M48" s="88" t="s">
        <v>482</v>
      </c>
    </row>
    <row r="49" spans="2:13" ht="27.75" customHeight="1">
      <c r="B49" s="1167" t="s">
        <v>33</v>
      </c>
      <c r="C49" s="1168"/>
      <c r="D49" s="89"/>
      <c r="E49" s="1173" t="s">
        <v>34</v>
      </c>
      <c r="F49" s="1173"/>
      <c r="G49" s="1173"/>
      <c r="H49" s="1174"/>
      <c r="I49" s="86">
        <v>722</v>
      </c>
      <c r="J49" s="87">
        <v>938</v>
      </c>
      <c r="K49" s="87">
        <v>985</v>
      </c>
      <c r="L49" s="87">
        <v>1019</v>
      </c>
      <c r="M49" s="88">
        <v>1204</v>
      </c>
    </row>
    <row r="50" spans="2:13" ht="27.75" customHeight="1">
      <c r="B50" s="1169"/>
      <c r="C50" s="1170"/>
      <c r="D50" s="85"/>
      <c r="E50" s="1173" t="s">
        <v>35</v>
      </c>
      <c r="F50" s="1173"/>
      <c r="G50" s="1173"/>
      <c r="H50" s="1174"/>
      <c r="I50" s="86">
        <v>437</v>
      </c>
      <c r="J50" s="87">
        <v>316</v>
      </c>
      <c r="K50" s="87">
        <v>264</v>
      </c>
      <c r="L50" s="87">
        <v>244</v>
      </c>
      <c r="M50" s="88">
        <v>246</v>
      </c>
    </row>
    <row r="51" spans="2:13" ht="27.75" customHeight="1">
      <c r="B51" s="1171"/>
      <c r="C51" s="1172"/>
      <c r="D51" s="85"/>
      <c r="E51" s="1173" t="s">
        <v>36</v>
      </c>
      <c r="F51" s="1173"/>
      <c r="G51" s="1173"/>
      <c r="H51" s="1174"/>
      <c r="I51" s="86">
        <v>2558</v>
      </c>
      <c r="J51" s="87">
        <v>2508</v>
      </c>
      <c r="K51" s="87">
        <v>2386</v>
      </c>
      <c r="L51" s="87">
        <v>2288</v>
      </c>
      <c r="M51" s="88">
        <v>2171</v>
      </c>
    </row>
    <row r="52" spans="2:13" ht="27.75" customHeight="1" thickBot="1">
      <c r="B52" s="1175" t="s">
        <v>37</v>
      </c>
      <c r="C52" s="1176"/>
      <c r="D52" s="90"/>
      <c r="E52" s="1177" t="s">
        <v>38</v>
      </c>
      <c r="F52" s="1177"/>
      <c r="G52" s="1177"/>
      <c r="H52" s="1178"/>
      <c r="I52" s="91">
        <v>1362</v>
      </c>
      <c r="J52" s="92">
        <v>1035</v>
      </c>
      <c r="K52" s="92">
        <v>876</v>
      </c>
      <c r="L52" s="92">
        <v>851</v>
      </c>
      <c r="M52" s="93">
        <v>601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146599</v>
      </c>
      <c r="E3" s="116"/>
      <c r="F3" s="117">
        <v>262834</v>
      </c>
      <c r="G3" s="118"/>
      <c r="H3" s="119"/>
    </row>
    <row r="4" spans="1:8">
      <c r="A4" s="120"/>
      <c r="B4" s="121"/>
      <c r="C4" s="122"/>
      <c r="D4" s="123">
        <v>100385</v>
      </c>
      <c r="E4" s="124"/>
      <c r="F4" s="125">
        <v>147509</v>
      </c>
      <c r="G4" s="126"/>
      <c r="H4" s="127"/>
    </row>
    <row r="5" spans="1:8">
      <c r="A5" s="108" t="s">
        <v>516</v>
      </c>
      <c r="B5" s="113"/>
      <c r="C5" s="114"/>
      <c r="D5" s="115">
        <v>396758</v>
      </c>
      <c r="E5" s="116"/>
      <c r="F5" s="117">
        <v>334234</v>
      </c>
      <c r="G5" s="118"/>
      <c r="H5" s="119"/>
    </row>
    <row r="6" spans="1:8">
      <c r="A6" s="120"/>
      <c r="B6" s="121"/>
      <c r="C6" s="122"/>
      <c r="D6" s="123">
        <v>44107</v>
      </c>
      <c r="E6" s="124"/>
      <c r="F6" s="125">
        <v>135366</v>
      </c>
      <c r="G6" s="126"/>
      <c r="H6" s="127"/>
    </row>
    <row r="7" spans="1:8">
      <c r="A7" s="108" t="s">
        <v>517</v>
      </c>
      <c r="B7" s="113"/>
      <c r="C7" s="114"/>
      <c r="D7" s="115">
        <v>136980</v>
      </c>
      <c r="E7" s="116"/>
      <c r="F7" s="117">
        <v>216155</v>
      </c>
      <c r="G7" s="118"/>
      <c r="H7" s="119"/>
    </row>
    <row r="8" spans="1:8">
      <c r="A8" s="120"/>
      <c r="B8" s="121"/>
      <c r="C8" s="122"/>
      <c r="D8" s="123">
        <v>70463</v>
      </c>
      <c r="E8" s="124"/>
      <c r="F8" s="125">
        <v>108827</v>
      </c>
      <c r="G8" s="126"/>
      <c r="H8" s="127"/>
    </row>
    <row r="9" spans="1:8">
      <c r="A9" s="108" t="s">
        <v>518</v>
      </c>
      <c r="B9" s="113"/>
      <c r="C9" s="114"/>
      <c r="D9" s="115">
        <v>283641</v>
      </c>
      <c r="E9" s="116"/>
      <c r="F9" s="117">
        <v>228305</v>
      </c>
      <c r="G9" s="118"/>
      <c r="H9" s="119"/>
    </row>
    <row r="10" spans="1:8">
      <c r="A10" s="120"/>
      <c r="B10" s="121"/>
      <c r="C10" s="122"/>
      <c r="D10" s="123">
        <v>83667</v>
      </c>
      <c r="E10" s="124"/>
      <c r="F10" s="125">
        <v>86611</v>
      </c>
      <c r="G10" s="126"/>
      <c r="H10" s="127"/>
    </row>
    <row r="11" spans="1:8">
      <c r="A11" s="108" t="s">
        <v>519</v>
      </c>
      <c r="B11" s="113"/>
      <c r="C11" s="114"/>
      <c r="D11" s="115">
        <v>136687</v>
      </c>
      <c r="E11" s="116"/>
      <c r="F11" s="117">
        <v>316331</v>
      </c>
      <c r="G11" s="118"/>
      <c r="H11" s="119"/>
    </row>
    <row r="12" spans="1:8">
      <c r="A12" s="120"/>
      <c r="B12" s="121"/>
      <c r="C12" s="128"/>
      <c r="D12" s="123">
        <v>49402</v>
      </c>
      <c r="E12" s="124"/>
      <c r="F12" s="125">
        <v>106387</v>
      </c>
      <c r="G12" s="126"/>
      <c r="H12" s="127"/>
    </row>
    <row r="13" spans="1:8">
      <c r="A13" s="108"/>
      <c r="B13" s="113"/>
      <c r="C13" s="129"/>
      <c r="D13" s="130">
        <v>220133</v>
      </c>
      <c r="E13" s="131"/>
      <c r="F13" s="132">
        <v>271572</v>
      </c>
      <c r="G13" s="133"/>
      <c r="H13" s="119"/>
    </row>
    <row r="14" spans="1:8">
      <c r="A14" s="120"/>
      <c r="B14" s="121"/>
      <c r="C14" s="122"/>
      <c r="D14" s="123">
        <v>69605</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3.61</v>
      </c>
      <c r="C19" s="134">
        <f>ROUND(VALUE(SUBSTITUTE(実質収支比率等に係る経年分析!G$48,"▲","-")),2)</f>
        <v>3.12</v>
      </c>
      <c r="D19" s="134">
        <f>ROUND(VALUE(SUBSTITUTE(実質収支比率等に係る経年分析!H$48,"▲","-")),2)</f>
        <v>3.4</v>
      </c>
      <c r="E19" s="134">
        <f>ROUND(VALUE(SUBSTITUTE(実質収支比率等に係る経年分析!I$48,"▲","-")),2)</f>
        <v>4.4000000000000004</v>
      </c>
      <c r="F19" s="134">
        <f>ROUND(VALUE(SUBSTITUTE(実質収支比率等に係る経年分析!J$48,"▲","-")),2)</f>
        <v>3.81</v>
      </c>
    </row>
    <row r="20" spans="1:11">
      <c r="A20" s="134" t="s">
        <v>43</v>
      </c>
      <c r="B20" s="134">
        <f>ROUND(VALUE(SUBSTITUTE(実質収支比率等に係る経年分析!F$47,"▲","-")),2)</f>
        <v>14.14</v>
      </c>
      <c r="C20" s="134">
        <f>ROUND(VALUE(SUBSTITUTE(実質収支比率等に係る経年分析!G$47,"▲","-")),2)</f>
        <v>15.21</v>
      </c>
      <c r="D20" s="134">
        <f>ROUND(VALUE(SUBSTITUTE(実質収支比率等に係る経年分析!H$47,"▲","-")),2)</f>
        <v>16.22</v>
      </c>
      <c r="E20" s="134">
        <f>ROUND(VALUE(SUBSTITUTE(実質収支比率等に係る経年分析!I$47,"▲","-")),2)</f>
        <v>16.55</v>
      </c>
      <c r="F20" s="134">
        <f>ROUND(VALUE(SUBSTITUTE(実質収支比率等に係る経年分析!J$47,"▲","-")),2)</f>
        <v>21.51</v>
      </c>
    </row>
    <row r="21" spans="1:11">
      <c r="A21" s="134" t="s">
        <v>44</v>
      </c>
      <c r="B21" s="134">
        <f>IF(ISNUMBER(VALUE(SUBSTITUTE(実質収支比率等に係る経年分析!F$49,"▲","-"))),ROUND(VALUE(SUBSTITUTE(実質収支比率等に係る経年分析!F$49,"▲","-")),2),NA())</f>
        <v>-0.08</v>
      </c>
      <c r="C21" s="134">
        <f>IF(ISNUMBER(VALUE(SUBSTITUTE(実質収支比率等に係る経年分析!G$49,"▲","-"))),ROUND(VALUE(SUBSTITUTE(実質収支比率等に係る経年分析!G$49,"▲","-")),2),NA())</f>
        <v>1.4</v>
      </c>
      <c r="D21" s="134">
        <f>IF(ISNUMBER(VALUE(SUBSTITUTE(実質収支比率等に係る経年分析!H$49,"▲","-"))),ROUND(VALUE(SUBSTITUTE(実質収支比率等に係る経年分析!H$49,"▲","-")),2),NA())</f>
        <v>0.1</v>
      </c>
      <c r="E21" s="134">
        <f>IF(ISNUMBER(VALUE(SUBSTITUTE(実質収支比率等に係る経年分析!I$49,"▲","-"))),ROUND(VALUE(SUBSTITUTE(実質収支比率等に係る経年分析!I$49,"▲","-")),2),NA())</f>
        <v>2.61</v>
      </c>
      <c r="F21" s="134">
        <f>IF(ISNUMBER(VALUE(SUBSTITUTE(実質収支比率等に係る経年分析!J$49,"▲","-"))),ROUND(VALUE(SUBSTITUTE(実質収支比率等に係る経年分析!J$49,"▲","-")),2),NA())</f>
        <v>4.4000000000000004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国民健康保険診療所事業特別会計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簡易水道事業特別会計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7.0000000000000007E-2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4.4000000000000004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391</v>
      </c>
      <c r="E42" s="136"/>
      <c r="F42" s="136"/>
      <c r="G42" s="136">
        <f>'実質公債費比率（分子）の構造'!L$52</f>
        <v>333</v>
      </c>
      <c r="H42" s="136"/>
      <c r="I42" s="136"/>
      <c r="J42" s="136">
        <f>'実質公債費比率（分子）の構造'!M$52</f>
        <v>321</v>
      </c>
      <c r="K42" s="136"/>
      <c r="L42" s="136"/>
      <c r="M42" s="136">
        <f>'実質公債費比率（分子）の構造'!N$52</f>
        <v>291</v>
      </c>
      <c r="N42" s="136"/>
      <c r="O42" s="136"/>
      <c r="P42" s="136">
        <f>'実質公債費比率（分子）の構造'!O$52</f>
        <v>278</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18</v>
      </c>
      <c r="C44" s="136"/>
      <c r="D44" s="136"/>
      <c r="E44" s="136">
        <f>'実質公債費比率（分子）の構造'!L$50</f>
        <v>17</v>
      </c>
      <c r="F44" s="136"/>
      <c r="G44" s="136"/>
      <c r="H44" s="136">
        <f>'実質公債費比率（分子）の構造'!M$50</f>
        <v>18</v>
      </c>
      <c r="I44" s="136"/>
      <c r="J44" s="136"/>
      <c r="K44" s="136">
        <f>'実質公債費比率（分子）の構造'!N$50</f>
        <v>11</v>
      </c>
      <c r="L44" s="136"/>
      <c r="M44" s="136"/>
      <c r="N44" s="136">
        <f>'実質公債費比率（分子）の構造'!O$50</f>
        <v>13</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83</v>
      </c>
      <c r="C46" s="136"/>
      <c r="D46" s="136"/>
      <c r="E46" s="136">
        <f>'実質公債費比率（分子）の構造'!L$48</f>
        <v>75</v>
      </c>
      <c r="F46" s="136"/>
      <c r="G46" s="136"/>
      <c r="H46" s="136">
        <f>'実質公債費比率（分子）の構造'!M$48</f>
        <v>85</v>
      </c>
      <c r="I46" s="136"/>
      <c r="J46" s="136"/>
      <c r="K46" s="136">
        <f>'実質公債費比率（分子）の構造'!N$48</f>
        <v>89</v>
      </c>
      <c r="L46" s="136"/>
      <c r="M46" s="136"/>
      <c r="N46" s="136">
        <f>'実質公債費比率（分子）の構造'!O$48</f>
        <v>101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479</v>
      </c>
      <c r="C49" s="136"/>
      <c r="D49" s="136"/>
      <c r="E49" s="136">
        <f>'実質公債費比率（分子）の構造'!L$45</f>
        <v>407</v>
      </c>
      <c r="F49" s="136"/>
      <c r="G49" s="136"/>
      <c r="H49" s="136">
        <f>'実質公債費比率（分子）の構造'!M$45</f>
        <v>390</v>
      </c>
      <c r="I49" s="136"/>
      <c r="J49" s="136"/>
      <c r="K49" s="136">
        <f>'実質公債費比率（分子）の構造'!N$45</f>
        <v>337</v>
      </c>
      <c r="L49" s="136"/>
      <c r="M49" s="136"/>
      <c r="N49" s="136">
        <f>'実質公債費比率（分子）の構造'!O$45</f>
        <v>310</v>
      </c>
      <c r="O49" s="136"/>
      <c r="P49" s="136"/>
    </row>
    <row r="50" spans="1:16">
      <c r="A50" s="136" t="s">
        <v>59</v>
      </c>
      <c r="B50" s="136" t="e">
        <f>NA()</f>
        <v>#N/A</v>
      </c>
      <c r="C50" s="136">
        <f>IF(ISNUMBER('実質公債費比率（分子）の構造'!K$53),'実質公債費比率（分子）の構造'!K$53,NA())</f>
        <v>189</v>
      </c>
      <c r="D50" s="136" t="e">
        <f>NA()</f>
        <v>#N/A</v>
      </c>
      <c r="E50" s="136" t="e">
        <f>NA()</f>
        <v>#N/A</v>
      </c>
      <c r="F50" s="136">
        <f>IF(ISNUMBER('実質公債費比率（分子）の構造'!L$53),'実質公債費比率（分子）の構造'!L$53,NA())</f>
        <v>166</v>
      </c>
      <c r="G50" s="136" t="e">
        <f>NA()</f>
        <v>#N/A</v>
      </c>
      <c r="H50" s="136" t="e">
        <f>NA()</f>
        <v>#N/A</v>
      </c>
      <c r="I50" s="136">
        <f>IF(ISNUMBER('実質公債費比率（分子）の構造'!M$53),'実質公債費比率（分子）の構造'!M$53,NA())</f>
        <v>172</v>
      </c>
      <c r="J50" s="136" t="e">
        <f>NA()</f>
        <v>#N/A</v>
      </c>
      <c r="K50" s="136" t="e">
        <f>NA()</f>
        <v>#N/A</v>
      </c>
      <c r="L50" s="136">
        <f>IF(ISNUMBER('実質公債費比率（分子）の構造'!N$53),'実質公債費比率（分子）の構造'!N$53,NA())</f>
        <v>146</v>
      </c>
      <c r="M50" s="136" t="e">
        <f>NA()</f>
        <v>#N/A</v>
      </c>
      <c r="N50" s="136" t="e">
        <f>NA()</f>
        <v>#N/A</v>
      </c>
      <c r="O50" s="136">
        <f>IF(ISNUMBER('実質公債費比率（分子）の構造'!O$53),'実質公債費比率（分子）の構造'!O$53,NA())</f>
        <v>146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2558</v>
      </c>
      <c r="E56" s="135"/>
      <c r="F56" s="135"/>
      <c r="G56" s="135">
        <f>'将来負担比率（分子）の構造'!J$51</f>
        <v>2508</v>
      </c>
      <c r="H56" s="135"/>
      <c r="I56" s="135"/>
      <c r="J56" s="135">
        <f>'将来負担比率（分子）の構造'!K$51</f>
        <v>2386</v>
      </c>
      <c r="K56" s="135"/>
      <c r="L56" s="135"/>
      <c r="M56" s="135">
        <f>'将来負担比率（分子）の構造'!L$51</f>
        <v>2288</v>
      </c>
      <c r="N56" s="135"/>
      <c r="O56" s="135"/>
      <c r="P56" s="135">
        <f>'将来負担比率（分子）の構造'!M$51</f>
        <v>2171</v>
      </c>
    </row>
    <row r="57" spans="1:16">
      <c r="A57" s="135" t="s">
        <v>35</v>
      </c>
      <c r="B57" s="135"/>
      <c r="C57" s="135"/>
      <c r="D57" s="135">
        <f>'将来負担比率（分子）の構造'!I$50</f>
        <v>437</v>
      </c>
      <c r="E57" s="135"/>
      <c r="F57" s="135"/>
      <c r="G57" s="135">
        <f>'将来負担比率（分子）の構造'!J$50</f>
        <v>316</v>
      </c>
      <c r="H57" s="135"/>
      <c r="I57" s="135"/>
      <c r="J57" s="135">
        <f>'将来負担比率（分子）の構造'!K$50</f>
        <v>264</v>
      </c>
      <c r="K57" s="135"/>
      <c r="L57" s="135"/>
      <c r="M57" s="135">
        <f>'将来負担比率（分子）の構造'!L$50</f>
        <v>244</v>
      </c>
      <c r="N57" s="135"/>
      <c r="O57" s="135"/>
      <c r="P57" s="135">
        <f>'将来負担比率（分子）の構造'!M$50</f>
        <v>246</v>
      </c>
    </row>
    <row r="58" spans="1:16">
      <c r="A58" s="135" t="s">
        <v>34</v>
      </c>
      <c r="B58" s="135"/>
      <c r="C58" s="135"/>
      <c r="D58" s="135">
        <f>'将来負担比率（分子）の構造'!I$49</f>
        <v>722</v>
      </c>
      <c r="E58" s="135"/>
      <c r="F58" s="135"/>
      <c r="G58" s="135">
        <f>'将来負担比率（分子）の構造'!J$49</f>
        <v>938</v>
      </c>
      <c r="H58" s="135"/>
      <c r="I58" s="135"/>
      <c r="J58" s="135">
        <f>'将来負担比率（分子）の構造'!K$49</f>
        <v>985</v>
      </c>
      <c r="K58" s="135"/>
      <c r="L58" s="135"/>
      <c r="M58" s="135">
        <f>'将来負担比率（分子）の構造'!L$49</f>
        <v>1019</v>
      </c>
      <c r="N58" s="135"/>
      <c r="O58" s="135"/>
      <c r="P58" s="135">
        <f>'将来負担比率（分子）の構造'!M$49</f>
        <v>1204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570</v>
      </c>
      <c r="C62" s="135"/>
      <c r="D62" s="135"/>
      <c r="E62" s="135">
        <f>'将来負担比率（分子）の構造'!J$45</f>
        <v>572</v>
      </c>
      <c r="F62" s="135"/>
      <c r="G62" s="135"/>
      <c r="H62" s="135">
        <f>'将来負担比率（分子）の構造'!K$45</f>
        <v>559</v>
      </c>
      <c r="I62" s="135"/>
      <c r="J62" s="135"/>
      <c r="K62" s="135">
        <f>'将来負担比率（分子）の構造'!L$45</f>
        <v>551</v>
      </c>
      <c r="L62" s="135"/>
      <c r="M62" s="135"/>
      <c r="N62" s="135">
        <f>'将来負担比率（分子）の構造'!M$45</f>
        <v>513</v>
      </c>
      <c r="O62" s="135"/>
      <c r="P62" s="135"/>
    </row>
    <row r="63" spans="1:16">
      <c r="A63" s="135" t="s">
        <v>28</v>
      </c>
      <c r="B63" s="135">
        <f>'将来負担比率（分子）の構造'!I$44</f>
        <v>0</v>
      </c>
      <c r="C63" s="135"/>
      <c r="D63" s="135"/>
      <c r="E63" s="135">
        <f>'将来負担比率（分子）の構造'!J$44</f>
        <v>0</v>
      </c>
      <c r="F63" s="135"/>
      <c r="G63" s="135"/>
      <c r="H63" s="135" t="str">
        <f>'将来負担比率（分子）の構造'!K$44</f>
        <v>-</v>
      </c>
      <c r="I63" s="135"/>
      <c r="J63" s="135"/>
      <c r="K63" s="135">
        <f>'将来負担比率（分子）の構造'!L$44</f>
        <v>34</v>
      </c>
      <c r="L63" s="135"/>
      <c r="M63" s="135"/>
      <c r="N63" s="135">
        <f>'将来負担比率（分子）の構造'!M$44</f>
        <v>34</v>
      </c>
      <c r="O63" s="135"/>
      <c r="P63" s="135"/>
    </row>
    <row r="64" spans="1:16">
      <c r="A64" s="135" t="s">
        <v>27</v>
      </c>
      <c r="B64" s="135">
        <f>'将来負担比率（分子）の構造'!I$43</f>
        <v>1259</v>
      </c>
      <c r="C64" s="135"/>
      <c r="D64" s="135"/>
      <c r="E64" s="135">
        <f>'将来負担比率（分子）の構造'!J$43</f>
        <v>1127</v>
      </c>
      <c r="F64" s="135"/>
      <c r="G64" s="135"/>
      <c r="H64" s="135">
        <f>'将来負担比率（分子）の構造'!K$43</f>
        <v>1081</v>
      </c>
      <c r="I64" s="135"/>
      <c r="J64" s="135"/>
      <c r="K64" s="135">
        <f>'将来負担比率（分子）の構造'!L$43</f>
        <v>1059</v>
      </c>
      <c r="L64" s="135"/>
      <c r="M64" s="135"/>
      <c r="N64" s="135">
        <f>'将来負担比率（分子）の構造'!M$43</f>
        <v>1065</v>
      </c>
      <c r="O64" s="135"/>
      <c r="P64" s="135"/>
    </row>
    <row r="65" spans="1:16">
      <c r="A65" s="135" t="s">
        <v>26</v>
      </c>
      <c r="B65" s="135">
        <f>'将来負担比率（分子）の構造'!I$42</f>
        <v>68</v>
      </c>
      <c r="C65" s="135"/>
      <c r="D65" s="135"/>
      <c r="E65" s="135">
        <f>'将来負担比率（分子）の構造'!J$42</f>
        <v>57</v>
      </c>
      <c r="F65" s="135"/>
      <c r="G65" s="135"/>
      <c r="H65" s="135">
        <f>'将来負担比率（分子）の構造'!K$42</f>
        <v>46</v>
      </c>
      <c r="I65" s="135"/>
      <c r="J65" s="135"/>
      <c r="K65" s="135">
        <f>'将来負担比率（分子）の構造'!L$42</f>
        <v>36</v>
      </c>
      <c r="L65" s="135"/>
      <c r="M65" s="135"/>
      <c r="N65" s="135">
        <f>'将来負担比率（分子）の構造'!M$42</f>
        <v>25</v>
      </c>
      <c r="O65" s="135"/>
      <c r="P65" s="135"/>
    </row>
    <row r="66" spans="1:16">
      <c r="A66" s="135" t="s">
        <v>25</v>
      </c>
      <c r="B66" s="135">
        <f>'将来負担比率（分子）の構造'!I$41</f>
        <v>3181</v>
      </c>
      <c r="C66" s="135"/>
      <c r="D66" s="135"/>
      <c r="E66" s="135">
        <f>'将来負担比率（分子）の構造'!J$41</f>
        <v>3040</v>
      </c>
      <c r="F66" s="135"/>
      <c r="G66" s="135"/>
      <c r="H66" s="135">
        <f>'将来負担比率（分子）の構造'!K$41</f>
        <v>2826</v>
      </c>
      <c r="I66" s="135"/>
      <c r="J66" s="135"/>
      <c r="K66" s="135">
        <f>'将来負担比率（分子）の構造'!L$41</f>
        <v>2721</v>
      </c>
      <c r="L66" s="135"/>
      <c r="M66" s="135"/>
      <c r="N66" s="135">
        <f>'将来負担比率（分子）の構造'!M$41</f>
        <v>2584</v>
      </c>
      <c r="O66" s="135"/>
      <c r="P66" s="135"/>
    </row>
    <row r="67" spans="1:16">
      <c r="A67" s="135" t="s">
        <v>63</v>
      </c>
      <c r="B67" s="135" t="e">
        <f>NA()</f>
        <v>#N/A</v>
      </c>
      <c r="C67" s="135">
        <f>IF(ISNUMBER('将来負担比率（分子）の構造'!I$52), IF('将来負担比率（分子）の構造'!I$52 &lt; 0, 0, '将来負担比率（分子）の構造'!I$52), NA())</f>
        <v>1362</v>
      </c>
      <c r="D67" s="135" t="e">
        <f>NA()</f>
        <v>#N/A</v>
      </c>
      <c r="E67" s="135" t="e">
        <f>NA()</f>
        <v>#N/A</v>
      </c>
      <c r="F67" s="135">
        <f>IF(ISNUMBER('将来負担比率（分子）の構造'!J$52), IF('将来負担比率（分子）の構造'!J$52 &lt; 0, 0, '将来負担比率（分子）の構造'!J$52), NA())</f>
        <v>1035</v>
      </c>
      <c r="G67" s="135" t="e">
        <f>NA()</f>
        <v>#N/A</v>
      </c>
      <c r="H67" s="135" t="e">
        <f>NA()</f>
        <v>#N/A</v>
      </c>
      <c r="I67" s="135">
        <f>IF(ISNUMBER('将来負担比率（分子）の構造'!K$52), IF('将来負担比率（分子）の構造'!K$52 &lt; 0, 0, '将来負担比率（分子）の構造'!K$52), NA())</f>
        <v>876</v>
      </c>
      <c r="J67" s="135" t="e">
        <f>NA()</f>
        <v>#N/A</v>
      </c>
      <c r="K67" s="135" t="e">
        <f>NA()</f>
        <v>#N/A</v>
      </c>
      <c r="L67" s="135">
        <f>IF(ISNUMBER('将来負担比率（分子）の構造'!L$52), IF('将来負担比率（分子）の構造'!L$52 &lt; 0, 0, '将来負担比率（分子）の構造'!L$52), NA())</f>
        <v>851</v>
      </c>
      <c r="M67" s="135" t="e">
        <f>NA()</f>
        <v>#N/A</v>
      </c>
      <c r="N67" s="135" t="e">
        <f>NA()</f>
        <v>#N/A</v>
      </c>
      <c r="O67" s="135">
        <f>IF(ISNUMBER('将来負担比率（分子）の構造'!M$52), IF('将来負担比率（分子）の構造'!M$52 &lt; 0, 0, '将来負担比率（分子）の構造'!M$52), NA())</f>
        <v>601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192315</v>
      </c>
      <c r="S5" s="637"/>
      <c r="T5" s="637"/>
      <c r="U5" s="637"/>
      <c r="V5" s="637"/>
      <c r="W5" s="637"/>
      <c r="X5" s="637"/>
      <c r="Y5" s="684"/>
      <c r="Z5" s="697">
        <v>7.5</v>
      </c>
      <c r="AA5" s="697"/>
      <c r="AB5" s="697"/>
      <c r="AC5" s="697"/>
      <c r="AD5" s="698">
        <v>192315</v>
      </c>
      <c r="AE5" s="698"/>
      <c r="AF5" s="698"/>
      <c r="AG5" s="698"/>
      <c r="AH5" s="698"/>
      <c r="AI5" s="698"/>
      <c r="AJ5" s="698"/>
      <c r="AK5" s="698"/>
      <c r="AL5" s="685">
        <v>10.9</v>
      </c>
      <c r="AM5" s="654"/>
      <c r="AN5" s="654"/>
      <c r="AO5" s="686"/>
      <c r="AP5" s="673" t="s">
        <v>207</v>
      </c>
      <c r="AQ5" s="674"/>
      <c r="AR5" s="674"/>
      <c r="AS5" s="674"/>
      <c r="AT5" s="674"/>
      <c r="AU5" s="674"/>
      <c r="AV5" s="674"/>
      <c r="AW5" s="674"/>
      <c r="AX5" s="674"/>
      <c r="AY5" s="674"/>
      <c r="AZ5" s="674"/>
      <c r="BA5" s="674"/>
      <c r="BB5" s="674"/>
      <c r="BC5" s="674"/>
      <c r="BD5" s="674"/>
      <c r="BE5" s="674"/>
      <c r="BF5" s="675"/>
      <c r="BG5" s="586">
        <v>192315</v>
      </c>
      <c r="BH5" s="587"/>
      <c r="BI5" s="587"/>
      <c r="BJ5" s="587"/>
      <c r="BK5" s="587"/>
      <c r="BL5" s="587"/>
      <c r="BM5" s="587"/>
      <c r="BN5" s="588"/>
      <c r="BO5" s="639">
        <v>100</v>
      </c>
      <c r="BP5" s="639"/>
      <c r="BQ5" s="639"/>
      <c r="BR5" s="639"/>
      <c r="BS5" s="640">
        <v>392</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44998</v>
      </c>
      <c r="S6" s="587"/>
      <c r="T6" s="587"/>
      <c r="U6" s="587"/>
      <c r="V6" s="587"/>
      <c r="W6" s="587"/>
      <c r="X6" s="587"/>
      <c r="Y6" s="588"/>
      <c r="Z6" s="639">
        <v>1.8</v>
      </c>
      <c r="AA6" s="639"/>
      <c r="AB6" s="639"/>
      <c r="AC6" s="639"/>
      <c r="AD6" s="640">
        <v>44998</v>
      </c>
      <c r="AE6" s="640"/>
      <c r="AF6" s="640"/>
      <c r="AG6" s="640"/>
      <c r="AH6" s="640"/>
      <c r="AI6" s="640"/>
      <c r="AJ6" s="640"/>
      <c r="AK6" s="640"/>
      <c r="AL6" s="609">
        <v>2.5</v>
      </c>
      <c r="AM6" s="641"/>
      <c r="AN6" s="641"/>
      <c r="AO6" s="642"/>
      <c r="AP6" s="583" t="s">
        <v>212</v>
      </c>
      <c r="AQ6" s="584"/>
      <c r="AR6" s="584"/>
      <c r="AS6" s="584"/>
      <c r="AT6" s="584"/>
      <c r="AU6" s="584"/>
      <c r="AV6" s="584"/>
      <c r="AW6" s="584"/>
      <c r="AX6" s="584"/>
      <c r="AY6" s="584"/>
      <c r="AZ6" s="584"/>
      <c r="BA6" s="584"/>
      <c r="BB6" s="584"/>
      <c r="BC6" s="584"/>
      <c r="BD6" s="584"/>
      <c r="BE6" s="584"/>
      <c r="BF6" s="585"/>
      <c r="BG6" s="586">
        <v>192315</v>
      </c>
      <c r="BH6" s="587"/>
      <c r="BI6" s="587"/>
      <c r="BJ6" s="587"/>
      <c r="BK6" s="587"/>
      <c r="BL6" s="587"/>
      <c r="BM6" s="587"/>
      <c r="BN6" s="588"/>
      <c r="BO6" s="639">
        <v>100</v>
      </c>
      <c r="BP6" s="639"/>
      <c r="BQ6" s="639"/>
      <c r="BR6" s="639"/>
      <c r="BS6" s="640">
        <v>392</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54897</v>
      </c>
      <c r="CS6" s="587"/>
      <c r="CT6" s="587"/>
      <c r="CU6" s="587"/>
      <c r="CV6" s="587"/>
      <c r="CW6" s="587"/>
      <c r="CX6" s="587"/>
      <c r="CY6" s="588"/>
      <c r="CZ6" s="639">
        <v>2.2000000000000002</v>
      </c>
      <c r="DA6" s="639"/>
      <c r="DB6" s="639"/>
      <c r="DC6" s="639"/>
      <c r="DD6" s="592" t="s">
        <v>214</v>
      </c>
      <c r="DE6" s="587"/>
      <c r="DF6" s="587"/>
      <c r="DG6" s="587"/>
      <c r="DH6" s="587"/>
      <c r="DI6" s="587"/>
      <c r="DJ6" s="587"/>
      <c r="DK6" s="587"/>
      <c r="DL6" s="587"/>
      <c r="DM6" s="587"/>
      <c r="DN6" s="587"/>
      <c r="DO6" s="587"/>
      <c r="DP6" s="588"/>
      <c r="DQ6" s="592">
        <v>54897</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611</v>
      </c>
      <c r="S7" s="587"/>
      <c r="T7" s="587"/>
      <c r="U7" s="587"/>
      <c r="V7" s="587"/>
      <c r="W7" s="587"/>
      <c r="X7" s="587"/>
      <c r="Y7" s="588"/>
      <c r="Z7" s="639">
        <v>0</v>
      </c>
      <c r="AA7" s="639"/>
      <c r="AB7" s="639"/>
      <c r="AC7" s="639"/>
      <c r="AD7" s="640">
        <v>611</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87532</v>
      </c>
      <c r="BH7" s="587"/>
      <c r="BI7" s="587"/>
      <c r="BJ7" s="587"/>
      <c r="BK7" s="587"/>
      <c r="BL7" s="587"/>
      <c r="BM7" s="587"/>
      <c r="BN7" s="588"/>
      <c r="BO7" s="639">
        <v>45.5</v>
      </c>
      <c r="BP7" s="639"/>
      <c r="BQ7" s="639"/>
      <c r="BR7" s="639"/>
      <c r="BS7" s="640">
        <v>392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521238</v>
      </c>
      <c r="CS7" s="587"/>
      <c r="CT7" s="587"/>
      <c r="CU7" s="587"/>
      <c r="CV7" s="587"/>
      <c r="CW7" s="587"/>
      <c r="CX7" s="587"/>
      <c r="CY7" s="588"/>
      <c r="CZ7" s="639">
        <v>21.1</v>
      </c>
      <c r="DA7" s="639"/>
      <c r="DB7" s="639"/>
      <c r="DC7" s="639"/>
      <c r="DD7" s="592">
        <v>46108</v>
      </c>
      <c r="DE7" s="587"/>
      <c r="DF7" s="587"/>
      <c r="DG7" s="587"/>
      <c r="DH7" s="587"/>
      <c r="DI7" s="587"/>
      <c r="DJ7" s="587"/>
      <c r="DK7" s="587"/>
      <c r="DL7" s="587"/>
      <c r="DM7" s="587"/>
      <c r="DN7" s="587"/>
      <c r="DO7" s="587"/>
      <c r="DP7" s="588"/>
      <c r="DQ7" s="592">
        <v>453004</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536</v>
      </c>
      <c r="S8" s="587"/>
      <c r="T8" s="587"/>
      <c r="U8" s="587"/>
      <c r="V8" s="587"/>
      <c r="W8" s="587"/>
      <c r="X8" s="587"/>
      <c r="Y8" s="588"/>
      <c r="Z8" s="639">
        <v>0</v>
      </c>
      <c r="AA8" s="639"/>
      <c r="AB8" s="639"/>
      <c r="AC8" s="639"/>
      <c r="AD8" s="640">
        <v>536</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3033</v>
      </c>
      <c r="BH8" s="587"/>
      <c r="BI8" s="587"/>
      <c r="BJ8" s="587"/>
      <c r="BK8" s="587"/>
      <c r="BL8" s="587"/>
      <c r="BM8" s="587"/>
      <c r="BN8" s="588"/>
      <c r="BO8" s="639">
        <v>1.6</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412071</v>
      </c>
      <c r="CS8" s="587"/>
      <c r="CT8" s="587"/>
      <c r="CU8" s="587"/>
      <c r="CV8" s="587"/>
      <c r="CW8" s="587"/>
      <c r="CX8" s="587"/>
      <c r="CY8" s="588"/>
      <c r="CZ8" s="639">
        <v>16.600000000000001</v>
      </c>
      <c r="DA8" s="639"/>
      <c r="DB8" s="639"/>
      <c r="DC8" s="639"/>
      <c r="DD8" s="592" t="s">
        <v>214</v>
      </c>
      <c r="DE8" s="587"/>
      <c r="DF8" s="587"/>
      <c r="DG8" s="587"/>
      <c r="DH8" s="587"/>
      <c r="DI8" s="587"/>
      <c r="DJ8" s="587"/>
      <c r="DK8" s="587"/>
      <c r="DL8" s="587"/>
      <c r="DM8" s="587"/>
      <c r="DN8" s="587"/>
      <c r="DO8" s="587"/>
      <c r="DP8" s="588"/>
      <c r="DQ8" s="592">
        <v>297967</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735</v>
      </c>
      <c r="S9" s="587"/>
      <c r="T9" s="587"/>
      <c r="U9" s="587"/>
      <c r="V9" s="587"/>
      <c r="W9" s="587"/>
      <c r="X9" s="587"/>
      <c r="Y9" s="588"/>
      <c r="Z9" s="639">
        <v>0</v>
      </c>
      <c r="AA9" s="639"/>
      <c r="AB9" s="639"/>
      <c r="AC9" s="639"/>
      <c r="AD9" s="640">
        <v>735</v>
      </c>
      <c r="AE9" s="640"/>
      <c r="AF9" s="640"/>
      <c r="AG9" s="640"/>
      <c r="AH9" s="640"/>
      <c r="AI9" s="640"/>
      <c r="AJ9" s="640"/>
      <c r="AK9" s="640"/>
      <c r="AL9" s="609">
        <v>0</v>
      </c>
      <c r="AM9" s="641"/>
      <c r="AN9" s="641"/>
      <c r="AO9" s="642"/>
      <c r="AP9" s="583" t="s">
        <v>222</v>
      </c>
      <c r="AQ9" s="584"/>
      <c r="AR9" s="584"/>
      <c r="AS9" s="584"/>
      <c r="AT9" s="584"/>
      <c r="AU9" s="584"/>
      <c r="AV9" s="584"/>
      <c r="AW9" s="584"/>
      <c r="AX9" s="584"/>
      <c r="AY9" s="584"/>
      <c r="AZ9" s="584"/>
      <c r="BA9" s="584"/>
      <c r="BB9" s="584"/>
      <c r="BC9" s="584"/>
      <c r="BD9" s="584"/>
      <c r="BE9" s="584"/>
      <c r="BF9" s="585"/>
      <c r="BG9" s="586">
        <v>77626</v>
      </c>
      <c r="BH9" s="587"/>
      <c r="BI9" s="587"/>
      <c r="BJ9" s="587"/>
      <c r="BK9" s="587"/>
      <c r="BL9" s="587"/>
      <c r="BM9" s="587"/>
      <c r="BN9" s="588"/>
      <c r="BO9" s="639">
        <v>40.4</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173373</v>
      </c>
      <c r="CS9" s="587"/>
      <c r="CT9" s="587"/>
      <c r="CU9" s="587"/>
      <c r="CV9" s="587"/>
      <c r="CW9" s="587"/>
      <c r="CX9" s="587"/>
      <c r="CY9" s="588"/>
      <c r="CZ9" s="639">
        <v>7</v>
      </c>
      <c r="DA9" s="639"/>
      <c r="DB9" s="639"/>
      <c r="DC9" s="639"/>
      <c r="DD9" s="592">
        <v>5523</v>
      </c>
      <c r="DE9" s="587"/>
      <c r="DF9" s="587"/>
      <c r="DG9" s="587"/>
      <c r="DH9" s="587"/>
      <c r="DI9" s="587"/>
      <c r="DJ9" s="587"/>
      <c r="DK9" s="587"/>
      <c r="DL9" s="587"/>
      <c r="DM9" s="587"/>
      <c r="DN9" s="587"/>
      <c r="DO9" s="587"/>
      <c r="DP9" s="588"/>
      <c r="DQ9" s="592">
        <v>146393</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19420</v>
      </c>
      <c r="S10" s="587"/>
      <c r="T10" s="587"/>
      <c r="U10" s="587"/>
      <c r="V10" s="587"/>
      <c r="W10" s="587"/>
      <c r="X10" s="587"/>
      <c r="Y10" s="588"/>
      <c r="Z10" s="639">
        <v>0.8</v>
      </c>
      <c r="AA10" s="639"/>
      <c r="AB10" s="639"/>
      <c r="AC10" s="639"/>
      <c r="AD10" s="640">
        <v>19420</v>
      </c>
      <c r="AE10" s="640"/>
      <c r="AF10" s="640"/>
      <c r="AG10" s="640"/>
      <c r="AH10" s="640"/>
      <c r="AI10" s="640"/>
      <c r="AJ10" s="640"/>
      <c r="AK10" s="640"/>
      <c r="AL10" s="609">
        <v>1.1000000000000001</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4469</v>
      </c>
      <c r="BH10" s="587"/>
      <c r="BI10" s="587"/>
      <c r="BJ10" s="587"/>
      <c r="BK10" s="587"/>
      <c r="BL10" s="587"/>
      <c r="BM10" s="587"/>
      <c r="BN10" s="588"/>
      <c r="BO10" s="639">
        <v>2.2999999999999998</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2267</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267</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2404</v>
      </c>
      <c r="BH11" s="587"/>
      <c r="BI11" s="587"/>
      <c r="BJ11" s="587"/>
      <c r="BK11" s="587"/>
      <c r="BL11" s="587"/>
      <c r="BM11" s="587"/>
      <c r="BN11" s="588"/>
      <c r="BO11" s="639">
        <v>1.3</v>
      </c>
      <c r="BP11" s="639"/>
      <c r="BQ11" s="639"/>
      <c r="BR11" s="639"/>
      <c r="BS11" s="592">
        <v>392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195527</v>
      </c>
      <c r="CS11" s="587"/>
      <c r="CT11" s="587"/>
      <c r="CU11" s="587"/>
      <c r="CV11" s="587"/>
      <c r="CW11" s="587"/>
      <c r="CX11" s="587"/>
      <c r="CY11" s="588"/>
      <c r="CZ11" s="639">
        <v>7.9</v>
      </c>
      <c r="DA11" s="639"/>
      <c r="DB11" s="639"/>
      <c r="DC11" s="639"/>
      <c r="DD11" s="592">
        <v>86439</v>
      </c>
      <c r="DE11" s="587"/>
      <c r="DF11" s="587"/>
      <c r="DG11" s="587"/>
      <c r="DH11" s="587"/>
      <c r="DI11" s="587"/>
      <c r="DJ11" s="587"/>
      <c r="DK11" s="587"/>
      <c r="DL11" s="587"/>
      <c r="DM11" s="587"/>
      <c r="DN11" s="587"/>
      <c r="DO11" s="587"/>
      <c r="DP11" s="588"/>
      <c r="DQ11" s="592">
        <v>112953</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80604</v>
      </c>
      <c r="BH12" s="587"/>
      <c r="BI12" s="587"/>
      <c r="BJ12" s="587"/>
      <c r="BK12" s="587"/>
      <c r="BL12" s="587"/>
      <c r="BM12" s="587"/>
      <c r="BN12" s="588"/>
      <c r="BO12" s="639">
        <v>41.9</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83136</v>
      </c>
      <c r="CS12" s="587"/>
      <c r="CT12" s="587"/>
      <c r="CU12" s="587"/>
      <c r="CV12" s="587"/>
      <c r="CW12" s="587"/>
      <c r="CX12" s="587"/>
      <c r="CY12" s="588"/>
      <c r="CZ12" s="639">
        <v>3.4</v>
      </c>
      <c r="DA12" s="639"/>
      <c r="DB12" s="639"/>
      <c r="DC12" s="639"/>
      <c r="DD12" s="592">
        <v>12677</v>
      </c>
      <c r="DE12" s="587"/>
      <c r="DF12" s="587"/>
      <c r="DG12" s="587"/>
      <c r="DH12" s="587"/>
      <c r="DI12" s="587"/>
      <c r="DJ12" s="587"/>
      <c r="DK12" s="587"/>
      <c r="DL12" s="587"/>
      <c r="DM12" s="587"/>
      <c r="DN12" s="587"/>
      <c r="DO12" s="587"/>
      <c r="DP12" s="588"/>
      <c r="DQ12" s="592">
        <v>70498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11628</v>
      </c>
      <c r="S13" s="587"/>
      <c r="T13" s="587"/>
      <c r="U13" s="587"/>
      <c r="V13" s="587"/>
      <c r="W13" s="587"/>
      <c r="X13" s="587"/>
      <c r="Y13" s="588"/>
      <c r="Z13" s="639">
        <v>0.5</v>
      </c>
      <c r="AA13" s="639"/>
      <c r="AB13" s="639"/>
      <c r="AC13" s="639"/>
      <c r="AD13" s="640">
        <v>11628</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80428</v>
      </c>
      <c r="BH13" s="587"/>
      <c r="BI13" s="587"/>
      <c r="BJ13" s="587"/>
      <c r="BK13" s="587"/>
      <c r="BL13" s="587"/>
      <c r="BM13" s="587"/>
      <c r="BN13" s="588"/>
      <c r="BO13" s="639">
        <v>41.8</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330985</v>
      </c>
      <c r="CS13" s="587"/>
      <c r="CT13" s="587"/>
      <c r="CU13" s="587"/>
      <c r="CV13" s="587"/>
      <c r="CW13" s="587"/>
      <c r="CX13" s="587"/>
      <c r="CY13" s="588"/>
      <c r="CZ13" s="639">
        <v>13.4</v>
      </c>
      <c r="DA13" s="639"/>
      <c r="DB13" s="639"/>
      <c r="DC13" s="639"/>
      <c r="DD13" s="592">
        <v>104693</v>
      </c>
      <c r="DE13" s="587"/>
      <c r="DF13" s="587"/>
      <c r="DG13" s="587"/>
      <c r="DH13" s="587"/>
      <c r="DI13" s="587"/>
      <c r="DJ13" s="587"/>
      <c r="DK13" s="587"/>
      <c r="DL13" s="587"/>
      <c r="DM13" s="587"/>
      <c r="DN13" s="587"/>
      <c r="DO13" s="587"/>
      <c r="DP13" s="588"/>
      <c r="DQ13" s="592">
        <v>233979</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4909</v>
      </c>
      <c r="BH14" s="587"/>
      <c r="BI14" s="587"/>
      <c r="BJ14" s="587"/>
      <c r="BK14" s="587"/>
      <c r="BL14" s="587"/>
      <c r="BM14" s="587"/>
      <c r="BN14" s="588"/>
      <c r="BO14" s="639">
        <v>2.6</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89999</v>
      </c>
      <c r="CS14" s="587"/>
      <c r="CT14" s="587"/>
      <c r="CU14" s="587"/>
      <c r="CV14" s="587"/>
      <c r="CW14" s="587"/>
      <c r="CX14" s="587"/>
      <c r="CY14" s="588"/>
      <c r="CZ14" s="639">
        <v>3.6</v>
      </c>
      <c r="DA14" s="639"/>
      <c r="DB14" s="639"/>
      <c r="DC14" s="639"/>
      <c r="DD14" s="592" t="s">
        <v>111</v>
      </c>
      <c r="DE14" s="587"/>
      <c r="DF14" s="587"/>
      <c r="DG14" s="587"/>
      <c r="DH14" s="587"/>
      <c r="DI14" s="587"/>
      <c r="DJ14" s="587"/>
      <c r="DK14" s="587"/>
      <c r="DL14" s="587"/>
      <c r="DM14" s="587"/>
      <c r="DN14" s="587"/>
      <c r="DO14" s="587"/>
      <c r="DP14" s="588"/>
      <c r="DQ14" s="592">
        <v>89999</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265</v>
      </c>
      <c r="S15" s="587"/>
      <c r="T15" s="587"/>
      <c r="U15" s="587"/>
      <c r="V15" s="587"/>
      <c r="W15" s="587"/>
      <c r="X15" s="587"/>
      <c r="Y15" s="588"/>
      <c r="Z15" s="639">
        <v>0</v>
      </c>
      <c r="AA15" s="639"/>
      <c r="AB15" s="639"/>
      <c r="AC15" s="639"/>
      <c r="AD15" s="640">
        <v>265</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19270</v>
      </c>
      <c r="BH15" s="587"/>
      <c r="BI15" s="587"/>
      <c r="BJ15" s="587"/>
      <c r="BK15" s="587"/>
      <c r="BL15" s="587"/>
      <c r="BM15" s="587"/>
      <c r="BN15" s="588"/>
      <c r="BO15" s="639">
        <v>10</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299148</v>
      </c>
      <c r="CS15" s="587"/>
      <c r="CT15" s="587"/>
      <c r="CU15" s="587"/>
      <c r="CV15" s="587"/>
      <c r="CW15" s="587"/>
      <c r="CX15" s="587"/>
      <c r="CY15" s="588"/>
      <c r="CZ15" s="639">
        <v>12.1</v>
      </c>
      <c r="DA15" s="639"/>
      <c r="DB15" s="639"/>
      <c r="DC15" s="639"/>
      <c r="DD15" s="592">
        <v>38574</v>
      </c>
      <c r="DE15" s="587"/>
      <c r="DF15" s="587"/>
      <c r="DG15" s="587"/>
      <c r="DH15" s="587"/>
      <c r="DI15" s="587"/>
      <c r="DJ15" s="587"/>
      <c r="DK15" s="587"/>
      <c r="DL15" s="587"/>
      <c r="DM15" s="587"/>
      <c r="DN15" s="587"/>
      <c r="DO15" s="587"/>
      <c r="DP15" s="588"/>
      <c r="DQ15" s="592">
        <v>234802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1591995</v>
      </c>
      <c r="S16" s="587"/>
      <c r="T16" s="587"/>
      <c r="U16" s="587"/>
      <c r="V16" s="587"/>
      <c r="W16" s="587"/>
      <c r="X16" s="587"/>
      <c r="Y16" s="588"/>
      <c r="Z16" s="639">
        <v>62.3</v>
      </c>
      <c r="AA16" s="639"/>
      <c r="AB16" s="639"/>
      <c r="AC16" s="639"/>
      <c r="AD16" s="640">
        <v>1473772</v>
      </c>
      <c r="AE16" s="640"/>
      <c r="AF16" s="640"/>
      <c r="AG16" s="640"/>
      <c r="AH16" s="640"/>
      <c r="AI16" s="640"/>
      <c r="AJ16" s="640"/>
      <c r="AK16" s="640"/>
      <c r="AL16" s="609">
        <v>83.5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2709</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2709</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1473772</v>
      </c>
      <c r="S17" s="587"/>
      <c r="T17" s="587"/>
      <c r="U17" s="587"/>
      <c r="V17" s="587"/>
      <c r="W17" s="587"/>
      <c r="X17" s="587"/>
      <c r="Y17" s="588"/>
      <c r="Z17" s="639">
        <v>57.7</v>
      </c>
      <c r="AA17" s="639"/>
      <c r="AB17" s="639"/>
      <c r="AC17" s="639"/>
      <c r="AD17" s="640">
        <v>1473772</v>
      </c>
      <c r="AE17" s="640"/>
      <c r="AF17" s="640"/>
      <c r="AG17" s="640"/>
      <c r="AH17" s="640"/>
      <c r="AI17" s="640"/>
      <c r="AJ17" s="640"/>
      <c r="AK17" s="640"/>
      <c r="AL17" s="609">
        <v>83.5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310510</v>
      </c>
      <c r="CS17" s="587"/>
      <c r="CT17" s="587"/>
      <c r="CU17" s="587"/>
      <c r="CV17" s="587"/>
      <c r="CW17" s="587"/>
      <c r="CX17" s="587"/>
      <c r="CY17" s="588"/>
      <c r="CZ17" s="639">
        <v>12.5</v>
      </c>
      <c r="DA17" s="639"/>
      <c r="DB17" s="639"/>
      <c r="DC17" s="639"/>
      <c r="DD17" s="592" t="s">
        <v>111</v>
      </c>
      <c r="DE17" s="587"/>
      <c r="DF17" s="587"/>
      <c r="DG17" s="587"/>
      <c r="DH17" s="587"/>
      <c r="DI17" s="587"/>
      <c r="DJ17" s="587"/>
      <c r="DK17" s="587"/>
      <c r="DL17" s="587"/>
      <c r="DM17" s="587"/>
      <c r="DN17" s="587"/>
      <c r="DO17" s="587"/>
      <c r="DP17" s="588"/>
      <c r="DQ17" s="592">
        <v>296608</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118192</v>
      </c>
      <c r="S18" s="587"/>
      <c r="T18" s="587"/>
      <c r="U18" s="587"/>
      <c r="V18" s="587"/>
      <c r="W18" s="587"/>
      <c r="X18" s="587"/>
      <c r="Y18" s="588"/>
      <c r="Z18" s="639">
        <v>4.5999999999999996</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31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1862503</v>
      </c>
      <c r="S20" s="587"/>
      <c r="T20" s="587"/>
      <c r="U20" s="587"/>
      <c r="V20" s="587"/>
      <c r="W20" s="587"/>
      <c r="X20" s="587"/>
      <c r="Y20" s="588"/>
      <c r="Z20" s="639">
        <v>72.900000000000006</v>
      </c>
      <c r="AA20" s="639"/>
      <c r="AB20" s="639"/>
      <c r="AC20" s="639"/>
      <c r="AD20" s="640">
        <v>1744280</v>
      </c>
      <c r="AE20" s="640"/>
      <c r="AF20" s="640"/>
      <c r="AG20" s="640"/>
      <c r="AH20" s="640"/>
      <c r="AI20" s="640"/>
      <c r="AJ20" s="640"/>
      <c r="AK20" s="640"/>
      <c r="AL20" s="609">
        <v>98.8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2475860</v>
      </c>
      <c r="CS20" s="587"/>
      <c r="CT20" s="587"/>
      <c r="CU20" s="587"/>
      <c r="CV20" s="587"/>
      <c r="CW20" s="587"/>
      <c r="CX20" s="587"/>
      <c r="CY20" s="588"/>
      <c r="CZ20" s="639">
        <v>100</v>
      </c>
      <c r="DA20" s="639"/>
      <c r="DB20" s="639"/>
      <c r="DC20" s="639"/>
      <c r="DD20" s="592">
        <v>294014</v>
      </c>
      <c r="DE20" s="587"/>
      <c r="DF20" s="587"/>
      <c r="DG20" s="587"/>
      <c r="DH20" s="587"/>
      <c r="DI20" s="587"/>
      <c r="DJ20" s="587"/>
      <c r="DK20" s="587"/>
      <c r="DL20" s="587"/>
      <c r="DM20" s="587"/>
      <c r="DN20" s="587"/>
      <c r="DO20" s="587"/>
      <c r="DP20" s="588"/>
      <c r="DQ20" s="592">
        <v>1994076</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t="s">
        <v>111</v>
      </c>
      <c r="S21" s="587"/>
      <c r="T21" s="587"/>
      <c r="U21" s="587"/>
      <c r="V21" s="587"/>
      <c r="W21" s="587"/>
      <c r="X21" s="587"/>
      <c r="Y21" s="588"/>
      <c r="Z21" s="639" t="s">
        <v>111</v>
      </c>
      <c r="AA21" s="639"/>
      <c r="AB21" s="639"/>
      <c r="AC21" s="639"/>
      <c r="AD21" s="640" t="s">
        <v>111</v>
      </c>
      <c r="AE21" s="640"/>
      <c r="AF21" s="640"/>
      <c r="AG21" s="640"/>
      <c r="AH21" s="640"/>
      <c r="AI21" s="640"/>
      <c r="AJ21" s="640"/>
      <c r="AK21" s="640"/>
      <c r="AL21" s="609" t="s">
        <v>111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49203</v>
      </c>
      <c r="S22" s="587"/>
      <c r="T22" s="587"/>
      <c r="U22" s="587"/>
      <c r="V22" s="587"/>
      <c r="W22" s="587"/>
      <c r="X22" s="587"/>
      <c r="Y22" s="588"/>
      <c r="Z22" s="639">
        <v>1.9</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90745</v>
      </c>
      <c r="S23" s="587"/>
      <c r="T23" s="587"/>
      <c r="U23" s="587"/>
      <c r="V23" s="587"/>
      <c r="W23" s="587"/>
      <c r="X23" s="587"/>
      <c r="Y23" s="588"/>
      <c r="Z23" s="639">
        <v>3.6</v>
      </c>
      <c r="AA23" s="639"/>
      <c r="AB23" s="639"/>
      <c r="AC23" s="639"/>
      <c r="AD23" s="640">
        <v>1376</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8818</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937080</v>
      </c>
      <c r="CS24" s="637"/>
      <c r="CT24" s="637"/>
      <c r="CU24" s="637"/>
      <c r="CV24" s="637"/>
      <c r="CW24" s="637"/>
      <c r="CX24" s="637"/>
      <c r="CY24" s="684"/>
      <c r="CZ24" s="688">
        <v>37.799999999999997</v>
      </c>
      <c r="DA24" s="689"/>
      <c r="DB24" s="689"/>
      <c r="DC24" s="690"/>
      <c r="DD24" s="683">
        <v>819162</v>
      </c>
      <c r="DE24" s="637"/>
      <c r="DF24" s="637"/>
      <c r="DG24" s="637"/>
      <c r="DH24" s="637"/>
      <c r="DI24" s="637"/>
      <c r="DJ24" s="637"/>
      <c r="DK24" s="684"/>
      <c r="DL24" s="683">
        <v>818251</v>
      </c>
      <c r="DM24" s="637"/>
      <c r="DN24" s="637"/>
      <c r="DO24" s="637"/>
      <c r="DP24" s="637"/>
      <c r="DQ24" s="637"/>
      <c r="DR24" s="637"/>
      <c r="DS24" s="637"/>
      <c r="DT24" s="637"/>
      <c r="DU24" s="637"/>
      <c r="DV24" s="684"/>
      <c r="DW24" s="685">
        <v>44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140206</v>
      </c>
      <c r="S25" s="587"/>
      <c r="T25" s="587"/>
      <c r="U25" s="587"/>
      <c r="V25" s="587"/>
      <c r="W25" s="587"/>
      <c r="X25" s="587"/>
      <c r="Y25" s="588"/>
      <c r="Z25" s="639">
        <v>5.5</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531672</v>
      </c>
      <c r="CS25" s="605"/>
      <c r="CT25" s="605"/>
      <c r="CU25" s="605"/>
      <c r="CV25" s="605"/>
      <c r="CW25" s="605"/>
      <c r="CX25" s="605"/>
      <c r="CY25" s="606"/>
      <c r="CZ25" s="589">
        <v>21.5</v>
      </c>
      <c r="DA25" s="607"/>
      <c r="DB25" s="607"/>
      <c r="DC25" s="608"/>
      <c r="DD25" s="592">
        <v>495716</v>
      </c>
      <c r="DE25" s="605"/>
      <c r="DF25" s="605"/>
      <c r="DG25" s="605"/>
      <c r="DH25" s="605"/>
      <c r="DI25" s="605"/>
      <c r="DJ25" s="605"/>
      <c r="DK25" s="606"/>
      <c r="DL25" s="592">
        <v>495573</v>
      </c>
      <c r="DM25" s="605"/>
      <c r="DN25" s="605"/>
      <c r="DO25" s="605"/>
      <c r="DP25" s="605"/>
      <c r="DQ25" s="605"/>
      <c r="DR25" s="605"/>
      <c r="DS25" s="605"/>
      <c r="DT25" s="605"/>
      <c r="DU25" s="605"/>
      <c r="DV25" s="606"/>
      <c r="DW25" s="609">
        <v>26.7</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327186</v>
      </c>
      <c r="CS26" s="587"/>
      <c r="CT26" s="587"/>
      <c r="CU26" s="587"/>
      <c r="CV26" s="587"/>
      <c r="CW26" s="587"/>
      <c r="CX26" s="587"/>
      <c r="CY26" s="588"/>
      <c r="CZ26" s="589">
        <v>13.2</v>
      </c>
      <c r="DA26" s="607"/>
      <c r="DB26" s="607"/>
      <c r="DC26" s="608"/>
      <c r="DD26" s="592">
        <v>300684</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98763</v>
      </c>
      <c r="S27" s="587"/>
      <c r="T27" s="587"/>
      <c r="U27" s="587"/>
      <c r="V27" s="587"/>
      <c r="W27" s="587"/>
      <c r="X27" s="587"/>
      <c r="Y27" s="588"/>
      <c r="Z27" s="639">
        <v>3.9</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192315</v>
      </c>
      <c r="BH27" s="587"/>
      <c r="BI27" s="587"/>
      <c r="BJ27" s="587"/>
      <c r="BK27" s="587"/>
      <c r="BL27" s="587"/>
      <c r="BM27" s="587"/>
      <c r="BN27" s="588"/>
      <c r="BO27" s="639">
        <v>100</v>
      </c>
      <c r="BP27" s="639"/>
      <c r="BQ27" s="639"/>
      <c r="BR27" s="639"/>
      <c r="BS27" s="592">
        <v>392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94898</v>
      </c>
      <c r="CS27" s="605"/>
      <c r="CT27" s="605"/>
      <c r="CU27" s="605"/>
      <c r="CV27" s="605"/>
      <c r="CW27" s="605"/>
      <c r="CX27" s="605"/>
      <c r="CY27" s="606"/>
      <c r="CZ27" s="589">
        <v>3.8</v>
      </c>
      <c r="DA27" s="607"/>
      <c r="DB27" s="607"/>
      <c r="DC27" s="608"/>
      <c r="DD27" s="592">
        <v>26838</v>
      </c>
      <c r="DE27" s="605"/>
      <c r="DF27" s="605"/>
      <c r="DG27" s="605"/>
      <c r="DH27" s="605"/>
      <c r="DI27" s="605"/>
      <c r="DJ27" s="605"/>
      <c r="DK27" s="606"/>
      <c r="DL27" s="592">
        <v>26070</v>
      </c>
      <c r="DM27" s="605"/>
      <c r="DN27" s="605"/>
      <c r="DO27" s="605"/>
      <c r="DP27" s="605"/>
      <c r="DQ27" s="605"/>
      <c r="DR27" s="605"/>
      <c r="DS27" s="605"/>
      <c r="DT27" s="605"/>
      <c r="DU27" s="605"/>
      <c r="DV27" s="606"/>
      <c r="DW27" s="609">
        <v>1.4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22044</v>
      </c>
      <c r="S28" s="587"/>
      <c r="T28" s="587"/>
      <c r="U28" s="587"/>
      <c r="V28" s="587"/>
      <c r="W28" s="587"/>
      <c r="X28" s="587"/>
      <c r="Y28" s="588"/>
      <c r="Z28" s="639">
        <v>0.9</v>
      </c>
      <c r="AA28" s="639"/>
      <c r="AB28" s="639"/>
      <c r="AC28" s="639"/>
      <c r="AD28" s="640">
        <v>16019</v>
      </c>
      <c r="AE28" s="640"/>
      <c r="AF28" s="640"/>
      <c r="AG28" s="640"/>
      <c r="AH28" s="640"/>
      <c r="AI28" s="640"/>
      <c r="AJ28" s="640"/>
      <c r="AK28" s="640"/>
      <c r="AL28" s="609">
        <v>0.9</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310510</v>
      </c>
      <c r="CS28" s="587"/>
      <c r="CT28" s="587"/>
      <c r="CU28" s="587"/>
      <c r="CV28" s="587"/>
      <c r="CW28" s="587"/>
      <c r="CX28" s="587"/>
      <c r="CY28" s="588"/>
      <c r="CZ28" s="589">
        <v>12.5</v>
      </c>
      <c r="DA28" s="607"/>
      <c r="DB28" s="607"/>
      <c r="DC28" s="608"/>
      <c r="DD28" s="592">
        <v>296608</v>
      </c>
      <c r="DE28" s="587"/>
      <c r="DF28" s="587"/>
      <c r="DG28" s="587"/>
      <c r="DH28" s="587"/>
      <c r="DI28" s="587"/>
      <c r="DJ28" s="587"/>
      <c r="DK28" s="588"/>
      <c r="DL28" s="592">
        <v>296608</v>
      </c>
      <c r="DM28" s="587"/>
      <c r="DN28" s="587"/>
      <c r="DO28" s="587"/>
      <c r="DP28" s="587"/>
      <c r="DQ28" s="587"/>
      <c r="DR28" s="587"/>
      <c r="DS28" s="587"/>
      <c r="DT28" s="587"/>
      <c r="DU28" s="587"/>
      <c r="DV28" s="588"/>
      <c r="DW28" s="609">
        <v>16</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1550</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310497</v>
      </c>
      <c r="CS29" s="605"/>
      <c r="CT29" s="605"/>
      <c r="CU29" s="605"/>
      <c r="CV29" s="605"/>
      <c r="CW29" s="605"/>
      <c r="CX29" s="605"/>
      <c r="CY29" s="606"/>
      <c r="CZ29" s="589">
        <v>12.5</v>
      </c>
      <c r="DA29" s="607"/>
      <c r="DB29" s="607"/>
      <c r="DC29" s="608"/>
      <c r="DD29" s="592">
        <v>296595</v>
      </c>
      <c r="DE29" s="605"/>
      <c r="DF29" s="605"/>
      <c r="DG29" s="605"/>
      <c r="DH29" s="605"/>
      <c r="DI29" s="605"/>
      <c r="DJ29" s="605"/>
      <c r="DK29" s="606"/>
      <c r="DL29" s="592">
        <v>296595</v>
      </c>
      <c r="DM29" s="605"/>
      <c r="DN29" s="605"/>
      <c r="DO29" s="605"/>
      <c r="DP29" s="605"/>
      <c r="DQ29" s="605"/>
      <c r="DR29" s="605"/>
      <c r="DS29" s="605"/>
      <c r="DT29" s="605"/>
      <c r="DU29" s="605"/>
      <c r="DV29" s="606"/>
      <c r="DW29" s="609">
        <v>16</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t="s">
        <v>111</v>
      </c>
      <c r="S30" s="587"/>
      <c r="T30" s="587"/>
      <c r="U30" s="587"/>
      <c r="V30" s="587"/>
      <c r="W30" s="587"/>
      <c r="X30" s="587"/>
      <c r="Y30" s="588"/>
      <c r="Z30" s="639" t="s">
        <v>111</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99.3</v>
      </c>
      <c r="BH30" s="653"/>
      <c r="BI30" s="653"/>
      <c r="BJ30" s="653"/>
      <c r="BK30" s="653"/>
      <c r="BL30" s="653"/>
      <c r="BM30" s="654">
        <v>97.5</v>
      </c>
      <c r="BN30" s="653"/>
      <c r="BO30" s="653"/>
      <c r="BP30" s="653"/>
      <c r="BQ30" s="655"/>
      <c r="BR30" s="652">
        <v>99.2</v>
      </c>
      <c r="BS30" s="653"/>
      <c r="BT30" s="653"/>
      <c r="BU30" s="653"/>
      <c r="BV30" s="653"/>
      <c r="BW30" s="653"/>
      <c r="BX30" s="654">
        <v>96.9</v>
      </c>
      <c r="BY30" s="653"/>
      <c r="BZ30" s="653"/>
      <c r="CA30" s="653"/>
      <c r="CB30" s="655"/>
      <c r="CD30" s="658"/>
      <c r="CE30" s="659"/>
      <c r="CF30" s="623" t="s">
        <v>291</v>
      </c>
      <c r="CG30" s="620"/>
      <c r="CH30" s="620"/>
      <c r="CI30" s="620"/>
      <c r="CJ30" s="620"/>
      <c r="CK30" s="620"/>
      <c r="CL30" s="620"/>
      <c r="CM30" s="620"/>
      <c r="CN30" s="620"/>
      <c r="CO30" s="620"/>
      <c r="CP30" s="620"/>
      <c r="CQ30" s="621"/>
      <c r="CR30" s="586">
        <v>272546</v>
      </c>
      <c r="CS30" s="587"/>
      <c r="CT30" s="587"/>
      <c r="CU30" s="587"/>
      <c r="CV30" s="587"/>
      <c r="CW30" s="587"/>
      <c r="CX30" s="587"/>
      <c r="CY30" s="588"/>
      <c r="CZ30" s="589">
        <v>11</v>
      </c>
      <c r="DA30" s="607"/>
      <c r="DB30" s="607"/>
      <c r="DC30" s="608"/>
      <c r="DD30" s="592">
        <v>258644</v>
      </c>
      <c r="DE30" s="587"/>
      <c r="DF30" s="587"/>
      <c r="DG30" s="587"/>
      <c r="DH30" s="587"/>
      <c r="DI30" s="587"/>
      <c r="DJ30" s="587"/>
      <c r="DK30" s="588"/>
      <c r="DL30" s="592">
        <v>258644</v>
      </c>
      <c r="DM30" s="587"/>
      <c r="DN30" s="587"/>
      <c r="DO30" s="587"/>
      <c r="DP30" s="587"/>
      <c r="DQ30" s="587"/>
      <c r="DR30" s="587"/>
      <c r="DS30" s="587"/>
      <c r="DT30" s="587"/>
      <c r="DU30" s="587"/>
      <c r="DV30" s="588"/>
      <c r="DW30" s="609">
        <v>13.9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81409</v>
      </c>
      <c r="S31" s="587"/>
      <c r="T31" s="587"/>
      <c r="U31" s="587"/>
      <c r="V31" s="587"/>
      <c r="W31" s="587"/>
      <c r="X31" s="587"/>
      <c r="Y31" s="588"/>
      <c r="Z31" s="639">
        <v>3.2</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99.1</v>
      </c>
      <c r="BH31" s="605"/>
      <c r="BI31" s="605"/>
      <c r="BJ31" s="605"/>
      <c r="BK31" s="605"/>
      <c r="BL31" s="605"/>
      <c r="BM31" s="641">
        <v>97.7</v>
      </c>
      <c r="BN31" s="651"/>
      <c r="BO31" s="651"/>
      <c r="BP31" s="651"/>
      <c r="BQ31" s="615"/>
      <c r="BR31" s="650">
        <v>99.2</v>
      </c>
      <c r="BS31" s="605"/>
      <c r="BT31" s="605"/>
      <c r="BU31" s="605"/>
      <c r="BV31" s="605"/>
      <c r="BW31" s="605"/>
      <c r="BX31" s="641">
        <v>97.7</v>
      </c>
      <c r="BY31" s="651"/>
      <c r="BZ31" s="651"/>
      <c r="CA31" s="651"/>
      <c r="CB31" s="615"/>
      <c r="CD31" s="658"/>
      <c r="CE31" s="659"/>
      <c r="CF31" s="623" t="s">
        <v>295</v>
      </c>
      <c r="CG31" s="620"/>
      <c r="CH31" s="620"/>
      <c r="CI31" s="620"/>
      <c r="CJ31" s="620"/>
      <c r="CK31" s="620"/>
      <c r="CL31" s="620"/>
      <c r="CM31" s="620"/>
      <c r="CN31" s="620"/>
      <c r="CO31" s="620"/>
      <c r="CP31" s="620"/>
      <c r="CQ31" s="621"/>
      <c r="CR31" s="586">
        <v>37951</v>
      </c>
      <c r="CS31" s="605"/>
      <c r="CT31" s="605"/>
      <c r="CU31" s="605"/>
      <c r="CV31" s="605"/>
      <c r="CW31" s="605"/>
      <c r="CX31" s="605"/>
      <c r="CY31" s="606"/>
      <c r="CZ31" s="589">
        <v>1.5</v>
      </c>
      <c r="DA31" s="607"/>
      <c r="DB31" s="607"/>
      <c r="DC31" s="608"/>
      <c r="DD31" s="592">
        <v>37951</v>
      </c>
      <c r="DE31" s="605"/>
      <c r="DF31" s="605"/>
      <c r="DG31" s="605"/>
      <c r="DH31" s="605"/>
      <c r="DI31" s="605"/>
      <c r="DJ31" s="605"/>
      <c r="DK31" s="606"/>
      <c r="DL31" s="592">
        <v>37951</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62544</v>
      </c>
      <c r="S32" s="587"/>
      <c r="T32" s="587"/>
      <c r="U32" s="587"/>
      <c r="V32" s="587"/>
      <c r="W32" s="587"/>
      <c r="X32" s="587"/>
      <c r="Y32" s="588"/>
      <c r="Z32" s="639">
        <v>2.4</v>
      </c>
      <c r="AA32" s="639"/>
      <c r="AB32" s="639"/>
      <c r="AC32" s="639"/>
      <c r="AD32" s="640">
        <v>3543</v>
      </c>
      <c r="AE32" s="640"/>
      <c r="AF32" s="640"/>
      <c r="AG32" s="640"/>
      <c r="AH32" s="640"/>
      <c r="AI32" s="640"/>
      <c r="AJ32" s="640"/>
      <c r="AK32" s="640"/>
      <c r="AL32" s="609">
        <v>0.2</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99.4</v>
      </c>
      <c r="BH32" s="571"/>
      <c r="BI32" s="571"/>
      <c r="BJ32" s="571"/>
      <c r="BK32" s="571"/>
      <c r="BL32" s="571"/>
      <c r="BM32" s="634">
        <v>96.5</v>
      </c>
      <c r="BN32" s="571"/>
      <c r="BO32" s="571"/>
      <c r="BP32" s="571"/>
      <c r="BQ32" s="628"/>
      <c r="BR32" s="649">
        <v>99.1</v>
      </c>
      <c r="BS32" s="571"/>
      <c r="BT32" s="571"/>
      <c r="BU32" s="571"/>
      <c r="BV32" s="571"/>
      <c r="BW32" s="571"/>
      <c r="BX32" s="634">
        <v>95.3</v>
      </c>
      <c r="BY32" s="571"/>
      <c r="BZ32" s="571"/>
      <c r="CA32" s="571"/>
      <c r="CB32" s="628"/>
      <c r="CD32" s="660"/>
      <c r="CE32" s="661"/>
      <c r="CF32" s="623" t="s">
        <v>298</v>
      </c>
      <c r="CG32" s="620"/>
      <c r="CH32" s="620"/>
      <c r="CI32" s="620"/>
      <c r="CJ32" s="620"/>
      <c r="CK32" s="620"/>
      <c r="CL32" s="620"/>
      <c r="CM32" s="620"/>
      <c r="CN32" s="620"/>
      <c r="CO32" s="620"/>
      <c r="CP32" s="620"/>
      <c r="CQ32" s="621"/>
      <c r="CR32" s="586">
        <v>13</v>
      </c>
      <c r="CS32" s="587"/>
      <c r="CT32" s="587"/>
      <c r="CU32" s="587"/>
      <c r="CV32" s="587"/>
      <c r="CW32" s="587"/>
      <c r="CX32" s="587"/>
      <c r="CY32" s="588"/>
      <c r="CZ32" s="589">
        <v>0</v>
      </c>
      <c r="DA32" s="607"/>
      <c r="DB32" s="607"/>
      <c r="DC32" s="608"/>
      <c r="DD32" s="592">
        <v>13</v>
      </c>
      <c r="DE32" s="587"/>
      <c r="DF32" s="587"/>
      <c r="DG32" s="587"/>
      <c r="DH32" s="587"/>
      <c r="DI32" s="587"/>
      <c r="DJ32" s="587"/>
      <c r="DK32" s="588"/>
      <c r="DL32" s="592">
        <v>13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135784</v>
      </c>
      <c r="S33" s="587"/>
      <c r="T33" s="587"/>
      <c r="U33" s="587"/>
      <c r="V33" s="587"/>
      <c r="W33" s="587"/>
      <c r="X33" s="587"/>
      <c r="Y33" s="588"/>
      <c r="Z33" s="639">
        <v>5.3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1242057</v>
      </c>
      <c r="CS33" s="605"/>
      <c r="CT33" s="605"/>
      <c r="CU33" s="605"/>
      <c r="CV33" s="605"/>
      <c r="CW33" s="605"/>
      <c r="CX33" s="605"/>
      <c r="CY33" s="606"/>
      <c r="CZ33" s="589">
        <v>50.2</v>
      </c>
      <c r="DA33" s="607"/>
      <c r="DB33" s="607"/>
      <c r="DC33" s="608"/>
      <c r="DD33" s="592">
        <v>1069461</v>
      </c>
      <c r="DE33" s="605"/>
      <c r="DF33" s="605"/>
      <c r="DG33" s="605"/>
      <c r="DH33" s="605"/>
      <c r="DI33" s="605"/>
      <c r="DJ33" s="605"/>
      <c r="DK33" s="606"/>
      <c r="DL33" s="592">
        <v>731760</v>
      </c>
      <c r="DM33" s="605"/>
      <c r="DN33" s="605"/>
      <c r="DO33" s="605"/>
      <c r="DP33" s="605"/>
      <c r="DQ33" s="605"/>
      <c r="DR33" s="605"/>
      <c r="DS33" s="605"/>
      <c r="DT33" s="605"/>
      <c r="DU33" s="605"/>
      <c r="DV33" s="606"/>
      <c r="DW33" s="609">
        <v>39.4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345629</v>
      </c>
      <c r="CS34" s="587"/>
      <c r="CT34" s="587"/>
      <c r="CU34" s="587"/>
      <c r="CV34" s="587"/>
      <c r="CW34" s="587"/>
      <c r="CX34" s="587"/>
      <c r="CY34" s="588"/>
      <c r="CZ34" s="589">
        <v>14</v>
      </c>
      <c r="DA34" s="607"/>
      <c r="DB34" s="607"/>
      <c r="DC34" s="608"/>
      <c r="DD34" s="592">
        <v>247280</v>
      </c>
      <c r="DE34" s="587"/>
      <c r="DF34" s="587"/>
      <c r="DG34" s="587"/>
      <c r="DH34" s="587"/>
      <c r="DI34" s="587"/>
      <c r="DJ34" s="587"/>
      <c r="DK34" s="588"/>
      <c r="DL34" s="592">
        <v>166131</v>
      </c>
      <c r="DM34" s="587"/>
      <c r="DN34" s="587"/>
      <c r="DO34" s="587"/>
      <c r="DP34" s="587"/>
      <c r="DQ34" s="587"/>
      <c r="DR34" s="587"/>
      <c r="DS34" s="587"/>
      <c r="DT34" s="587"/>
      <c r="DU34" s="587"/>
      <c r="DV34" s="588"/>
      <c r="DW34" s="609">
        <v>8.9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94284</v>
      </c>
      <c r="S35" s="587"/>
      <c r="T35" s="587"/>
      <c r="U35" s="587"/>
      <c r="V35" s="587"/>
      <c r="W35" s="587"/>
      <c r="X35" s="587"/>
      <c r="Y35" s="588"/>
      <c r="Z35" s="639">
        <v>3.7</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229772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735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175201</v>
      </c>
      <c r="CS35" s="605"/>
      <c r="CT35" s="605"/>
      <c r="CU35" s="605"/>
      <c r="CV35" s="605"/>
      <c r="CW35" s="605"/>
      <c r="CX35" s="605"/>
      <c r="CY35" s="606"/>
      <c r="CZ35" s="589">
        <v>7.1</v>
      </c>
      <c r="DA35" s="607"/>
      <c r="DB35" s="607"/>
      <c r="DC35" s="608"/>
      <c r="DD35" s="592">
        <v>151355</v>
      </c>
      <c r="DE35" s="605"/>
      <c r="DF35" s="605"/>
      <c r="DG35" s="605"/>
      <c r="DH35" s="605"/>
      <c r="DI35" s="605"/>
      <c r="DJ35" s="605"/>
      <c r="DK35" s="606"/>
      <c r="DL35" s="592">
        <v>94321</v>
      </c>
      <c r="DM35" s="605"/>
      <c r="DN35" s="605"/>
      <c r="DO35" s="605"/>
      <c r="DP35" s="605"/>
      <c r="DQ35" s="605"/>
      <c r="DR35" s="605"/>
      <c r="DS35" s="605"/>
      <c r="DT35" s="605"/>
      <c r="DU35" s="605"/>
      <c r="DV35" s="606"/>
      <c r="DW35" s="609">
        <v>5.0999999999999996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2553569</v>
      </c>
      <c r="S36" s="627"/>
      <c r="T36" s="627"/>
      <c r="U36" s="627"/>
      <c r="V36" s="627"/>
      <c r="W36" s="627"/>
      <c r="X36" s="627"/>
      <c r="Y36" s="630"/>
      <c r="Z36" s="631">
        <v>100</v>
      </c>
      <c r="AA36" s="631"/>
      <c r="AB36" s="631"/>
      <c r="AC36" s="631"/>
      <c r="AD36" s="632">
        <v>1765218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86805</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-472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303732</v>
      </c>
      <c r="CS36" s="587"/>
      <c r="CT36" s="587"/>
      <c r="CU36" s="587"/>
      <c r="CV36" s="587"/>
      <c r="CW36" s="587"/>
      <c r="CX36" s="587"/>
      <c r="CY36" s="588"/>
      <c r="CZ36" s="589">
        <v>12.3</v>
      </c>
      <c r="DA36" s="607"/>
      <c r="DB36" s="607"/>
      <c r="DC36" s="608"/>
      <c r="DD36" s="592">
        <v>276739</v>
      </c>
      <c r="DE36" s="587"/>
      <c r="DF36" s="587"/>
      <c r="DG36" s="587"/>
      <c r="DH36" s="587"/>
      <c r="DI36" s="587"/>
      <c r="DJ36" s="587"/>
      <c r="DK36" s="588"/>
      <c r="DL36" s="592">
        <v>261394</v>
      </c>
      <c r="DM36" s="587"/>
      <c r="DN36" s="587"/>
      <c r="DO36" s="587"/>
      <c r="DP36" s="587"/>
      <c r="DQ36" s="587"/>
      <c r="DR36" s="587"/>
      <c r="DS36" s="587"/>
      <c r="DT36" s="587"/>
      <c r="DU36" s="587"/>
      <c r="DV36" s="588"/>
      <c r="DW36" s="609">
        <v>14.1</v>
      </c>
      <c r="DX36" s="610"/>
      <c r="DY36" s="610"/>
      <c r="DZ36" s="610"/>
      <c r="EA36" s="610"/>
      <c r="EB36" s="610"/>
      <c r="EC36" s="611"/>
    </row>
    <row r="37" spans="2:133" ht="11.25" customHeight="1">
      <c r="AQ37" s="612" t="s">
        <v>313</v>
      </c>
      <c r="AR37" s="613"/>
      <c r="AS37" s="613"/>
      <c r="AT37" s="613"/>
      <c r="AU37" s="613"/>
      <c r="AV37" s="613"/>
      <c r="AW37" s="613"/>
      <c r="AX37" s="613"/>
      <c r="AY37" s="614"/>
      <c r="AZ37" s="586">
        <v>32109</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403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108022</v>
      </c>
      <c r="CS37" s="605"/>
      <c r="CT37" s="605"/>
      <c r="CU37" s="605"/>
      <c r="CV37" s="605"/>
      <c r="CW37" s="605"/>
      <c r="CX37" s="605"/>
      <c r="CY37" s="606"/>
      <c r="CZ37" s="589">
        <v>4.4000000000000004</v>
      </c>
      <c r="DA37" s="607"/>
      <c r="DB37" s="607"/>
      <c r="DC37" s="608"/>
      <c r="DD37" s="592">
        <v>108022</v>
      </c>
      <c r="DE37" s="605"/>
      <c r="DF37" s="605"/>
      <c r="DG37" s="605"/>
      <c r="DH37" s="605"/>
      <c r="DI37" s="605"/>
      <c r="DJ37" s="605"/>
      <c r="DK37" s="606"/>
      <c r="DL37" s="592">
        <v>108022</v>
      </c>
      <c r="DM37" s="605"/>
      <c r="DN37" s="605"/>
      <c r="DO37" s="605"/>
      <c r="DP37" s="605"/>
      <c r="DQ37" s="605"/>
      <c r="DR37" s="605"/>
      <c r="DS37" s="605"/>
      <c r="DT37" s="605"/>
      <c r="DU37" s="605"/>
      <c r="DV37" s="606"/>
      <c r="DW37" s="609">
        <v>5.8</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900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229772</v>
      </c>
      <c r="CS38" s="587"/>
      <c r="CT38" s="587"/>
      <c r="CU38" s="587"/>
      <c r="CV38" s="587"/>
      <c r="CW38" s="587"/>
      <c r="CX38" s="587"/>
      <c r="CY38" s="588"/>
      <c r="CZ38" s="589">
        <v>9.3000000000000007</v>
      </c>
      <c r="DA38" s="607"/>
      <c r="DB38" s="607"/>
      <c r="DC38" s="608"/>
      <c r="DD38" s="592">
        <v>209914</v>
      </c>
      <c r="DE38" s="587"/>
      <c r="DF38" s="587"/>
      <c r="DG38" s="587"/>
      <c r="DH38" s="587"/>
      <c r="DI38" s="587"/>
      <c r="DJ38" s="587"/>
      <c r="DK38" s="588"/>
      <c r="DL38" s="592">
        <v>209914</v>
      </c>
      <c r="DM38" s="587"/>
      <c r="DN38" s="587"/>
      <c r="DO38" s="587"/>
      <c r="DP38" s="587"/>
      <c r="DQ38" s="587"/>
      <c r="DR38" s="587"/>
      <c r="DS38" s="587"/>
      <c r="DT38" s="587"/>
      <c r="DU38" s="587"/>
      <c r="DV38" s="588"/>
      <c r="DW38" s="609">
        <v>11.3</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120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185723</v>
      </c>
      <c r="CS39" s="605"/>
      <c r="CT39" s="605"/>
      <c r="CU39" s="605"/>
      <c r="CV39" s="605"/>
      <c r="CW39" s="605"/>
      <c r="CX39" s="605"/>
      <c r="CY39" s="606"/>
      <c r="CZ39" s="589">
        <v>7.5</v>
      </c>
      <c r="DA39" s="607"/>
      <c r="DB39" s="607"/>
      <c r="DC39" s="608"/>
      <c r="DD39" s="592">
        <v>184173</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24064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t="s">
        <v>317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2000</v>
      </c>
      <c r="CS40" s="587"/>
      <c r="CT40" s="587"/>
      <c r="CU40" s="587"/>
      <c r="CV40" s="587"/>
      <c r="CW40" s="587"/>
      <c r="CX40" s="587"/>
      <c r="CY40" s="588"/>
      <c r="CZ40" s="589">
        <v>0.1</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86794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t="s">
        <v>329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296723</v>
      </c>
      <c r="CS42" s="587"/>
      <c r="CT42" s="587"/>
      <c r="CU42" s="587"/>
      <c r="CV42" s="587"/>
      <c r="CW42" s="587"/>
      <c r="CX42" s="587"/>
      <c r="CY42" s="588"/>
      <c r="CZ42" s="589">
        <v>12</v>
      </c>
      <c r="DA42" s="590"/>
      <c r="DB42" s="590"/>
      <c r="DC42" s="591"/>
      <c r="DD42" s="592">
        <v>105453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31253</v>
      </c>
      <c r="CS43" s="605"/>
      <c r="CT43" s="605"/>
      <c r="CU43" s="605"/>
      <c r="CV43" s="605"/>
      <c r="CW43" s="605"/>
      <c r="CX43" s="605"/>
      <c r="CY43" s="606"/>
      <c r="CZ43" s="589">
        <v>1.3</v>
      </c>
      <c r="DA43" s="607"/>
      <c r="DB43" s="607"/>
      <c r="DC43" s="608"/>
      <c r="DD43" s="592">
        <v>31253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294014</v>
      </c>
      <c r="CS44" s="587"/>
      <c r="CT44" s="587"/>
      <c r="CU44" s="587"/>
      <c r="CV44" s="587"/>
      <c r="CW44" s="587"/>
      <c r="CX44" s="587"/>
      <c r="CY44" s="588"/>
      <c r="CZ44" s="589">
        <v>11.9</v>
      </c>
      <c r="DA44" s="590"/>
      <c r="DB44" s="590"/>
      <c r="DC44" s="591"/>
      <c r="DD44" s="592">
        <v>102744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187751</v>
      </c>
      <c r="CS45" s="605"/>
      <c r="CT45" s="605"/>
      <c r="CU45" s="605"/>
      <c r="CV45" s="605"/>
      <c r="CW45" s="605"/>
      <c r="CX45" s="605"/>
      <c r="CY45" s="606"/>
      <c r="CZ45" s="589">
        <v>7.6</v>
      </c>
      <c r="DA45" s="607"/>
      <c r="DB45" s="607"/>
      <c r="DC45" s="608"/>
      <c r="DD45" s="592">
        <v>33057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106263</v>
      </c>
      <c r="CS46" s="587"/>
      <c r="CT46" s="587"/>
      <c r="CU46" s="587"/>
      <c r="CV46" s="587"/>
      <c r="CW46" s="587"/>
      <c r="CX46" s="587"/>
      <c r="CY46" s="588"/>
      <c r="CZ46" s="589">
        <v>4.3</v>
      </c>
      <c r="DA46" s="590"/>
      <c r="DB46" s="590"/>
      <c r="DC46" s="591"/>
      <c r="DD46" s="592">
        <v>69687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2709</v>
      </c>
      <c r="CS47" s="605"/>
      <c r="CT47" s="605"/>
      <c r="CU47" s="605"/>
      <c r="CV47" s="605"/>
      <c r="CW47" s="605"/>
      <c r="CX47" s="605"/>
      <c r="CY47" s="606"/>
      <c r="CZ47" s="589">
        <v>0.1</v>
      </c>
      <c r="DA47" s="607"/>
      <c r="DB47" s="607"/>
      <c r="DC47" s="608"/>
      <c r="DD47" s="592">
        <v>2709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2475860</v>
      </c>
      <c r="CS49" s="571"/>
      <c r="CT49" s="571"/>
      <c r="CU49" s="571"/>
      <c r="CV49" s="571"/>
      <c r="CW49" s="571"/>
      <c r="CX49" s="571"/>
      <c r="CY49" s="572"/>
      <c r="CZ49" s="573">
        <v>100</v>
      </c>
      <c r="DA49" s="574"/>
      <c r="DB49" s="574"/>
      <c r="DC49" s="575"/>
      <c r="DD49" s="576">
        <v>1994076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4" zoomScale="70" zoomScaleNormal="25" zoomScaleSheetLayoutView="70" workbookViewId="0">
      <selection activeCell="CW102" sqref="CW102:DA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2554</v>
      </c>
      <c r="R7" s="1099"/>
      <c r="S7" s="1099"/>
      <c r="T7" s="1099"/>
      <c r="U7" s="1099"/>
      <c r="V7" s="1099">
        <v>2476</v>
      </c>
      <c r="W7" s="1099"/>
      <c r="X7" s="1099"/>
      <c r="Y7" s="1099"/>
      <c r="Z7" s="1099"/>
      <c r="AA7" s="1099">
        <v>78</v>
      </c>
      <c r="AB7" s="1099"/>
      <c r="AC7" s="1099"/>
      <c r="AD7" s="1099"/>
      <c r="AE7" s="1100"/>
      <c r="AF7" s="1101">
        <v>70</v>
      </c>
      <c r="AG7" s="1102"/>
      <c r="AH7" s="1102"/>
      <c r="AI7" s="1102"/>
      <c r="AJ7" s="1103"/>
      <c r="AK7" s="1085" t="s">
        <v>536</v>
      </c>
      <c r="AL7" s="1086"/>
      <c r="AM7" s="1086"/>
      <c r="AN7" s="1086"/>
      <c r="AO7" s="1086"/>
      <c r="AP7" s="1086">
        <v>2584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542</v>
      </c>
      <c r="BT7" s="1090"/>
      <c r="BU7" s="1090"/>
      <c r="BV7" s="1090"/>
      <c r="BW7" s="1090"/>
      <c r="BX7" s="1090"/>
      <c r="BY7" s="1090"/>
      <c r="BZ7" s="1090"/>
      <c r="CA7" s="1090"/>
      <c r="CB7" s="1090"/>
      <c r="CC7" s="1090"/>
      <c r="CD7" s="1090"/>
      <c r="CE7" s="1090"/>
      <c r="CF7" s="1090"/>
      <c r="CG7" s="1091"/>
      <c r="CH7" s="1082">
        <v>0</v>
      </c>
      <c r="CI7" s="1083"/>
      <c r="CJ7" s="1083"/>
      <c r="CK7" s="1083"/>
      <c r="CL7" s="1084"/>
      <c r="CM7" s="1082">
        <v>-15</v>
      </c>
      <c r="CN7" s="1083"/>
      <c r="CO7" s="1083"/>
      <c r="CP7" s="1083"/>
      <c r="CQ7" s="1084"/>
      <c r="CR7" s="1082">
        <v>50</v>
      </c>
      <c r="CS7" s="1083"/>
      <c r="CT7" s="1083"/>
      <c r="CU7" s="1083"/>
      <c r="CV7" s="1084"/>
      <c r="CW7" s="1082" t="s">
        <v>537</v>
      </c>
      <c r="CX7" s="1083"/>
      <c r="CY7" s="1083"/>
      <c r="CZ7" s="1083"/>
      <c r="DA7" s="1084"/>
      <c r="DB7" s="1082">
        <v>20</v>
      </c>
      <c r="DC7" s="1083"/>
      <c r="DD7" s="1083"/>
      <c r="DE7" s="1083"/>
      <c r="DF7" s="1084"/>
      <c r="DG7" s="1082" t="s">
        <v>537</v>
      </c>
      <c r="DH7" s="1083"/>
      <c r="DI7" s="1083"/>
      <c r="DJ7" s="1083"/>
      <c r="DK7" s="1084"/>
      <c r="DL7" s="1082" t="s">
        <v>537</v>
      </c>
      <c r="DM7" s="1083"/>
      <c r="DN7" s="1083"/>
      <c r="DO7" s="1083"/>
      <c r="DP7" s="1084"/>
      <c r="DQ7" s="1082" t="s">
        <v>543</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2554</v>
      </c>
      <c r="R23" s="1063"/>
      <c r="S23" s="1063"/>
      <c r="T23" s="1063"/>
      <c r="U23" s="1063"/>
      <c r="V23" s="1063">
        <v>2476</v>
      </c>
      <c r="W23" s="1063"/>
      <c r="X23" s="1063"/>
      <c r="Y23" s="1063"/>
      <c r="Z23" s="1063"/>
      <c r="AA23" s="1063">
        <v>78</v>
      </c>
      <c r="AB23" s="1063"/>
      <c r="AC23" s="1063"/>
      <c r="AD23" s="1063"/>
      <c r="AE23" s="1064"/>
      <c r="AF23" s="1065">
        <v>70</v>
      </c>
      <c r="AG23" s="1063"/>
      <c r="AH23" s="1063"/>
      <c r="AI23" s="1063"/>
      <c r="AJ23" s="1066"/>
      <c r="AK23" s="1067"/>
      <c r="AL23" s="1068"/>
      <c r="AM23" s="1068"/>
      <c r="AN23" s="1068"/>
      <c r="AO23" s="1068"/>
      <c r="AP23" s="1063">
        <v>2584</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153</v>
      </c>
      <c r="R28" s="1048"/>
      <c r="S28" s="1048"/>
      <c r="T28" s="1048"/>
      <c r="U28" s="1048"/>
      <c r="V28" s="1048">
        <v>152</v>
      </c>
      <c r="W28" s="1048"/>
      <c r="X28" s="1048"/>
      <c r="Y28" s="1048"/>
      <c r="Z28" s="1048"/>
      <c r="AA28" s="1048">
        <v>1</v>
      </c>
      <c r="AB28" s="1048"/>
      <c r="AC28" s="1048"/>
      <c r="AD28" s="1048"/>
      <c r="AE28" s="1049"/>
      <c r="AF28" s="1050">
        <v>1</v>
      </c>
      <c r="AG28" s="1048"/>
      <c r="AH28" s="1048"/>
      <c r="AI28" s="1048"/>
      <c r="AJ28" s="1051"/>
      <c r="AK28" s="1052">
        <v>35</v>
      </c>
      <c r="AL28" s="1040"/>
      <c r="AM28" s="1040"/>
      <c r="AN28" s="1040"/>
      <c r="AO28" s="1040"/>
      <c r="AP28" s="1040" t="s">
        <v>536</v>
      </c>
      <c r="AQ28" s="1040"/>
      <c r="AR28" s="1040"/>
      <c r="AS28" s="1040"/>
      <c r="AT28" s="1040"/>
      <c r="AU28" s="1040" t="s">
        <v>544</v>
      </c>
      <c r="AV28" s="1040"/>
      <c r="AW28" s="1040"/>
      <c r="AX28" s="1040"/>
      <c r="AY28" s="1040"/>
      <c r="AZ28" s="1041" t="s">
        <v>537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17</v>
      </c>
      <c r="R29" s="1038"/>
      <c r="S29" s="1038"/>
      <c r="T29" s="1038"/>
      <c r="U29" s="1038"/>
      <c r="V29" s="1038">
        <v>17</v>
      </c>
      <c r="W29" s="1038"/>
      <c r="X29" s="1038"/>
      <c r="Y29" s="1038"/>
      <c r="Z29" s="1038"/>
      <c r="AA29" s="1038" t="s">
        <v>537</v>
      </c>
      <c r="AB29" s="1038"/>
      <c r="AC29" s="1038"/>
      <c r="AD29" s="1038"/>
      <c r="AE29" s="1039"/>
      <c r="AF29" s="1013" t="s">
        <v>111</v>
      </c>
      <c r="AG29" s="1014"/>
      <c r="AH29" s="1014"/>
      <c r="AI29" s="1014"/>
      <c r="AJ29" s="1015"/>
      <c r="AK29" s="974">
        <v>1</v>
      </c>
      <c r="AL29" s="965"/>
      <c r="AM29" s="965"/>
      <c r="AN29" s="965"/>
      <c r="AO29" s="965"/>
      <c r="AP29" s="965">
        <v>44</v>
      </c>
      <c r="AQ29" s="965"/>
      <c r="AR29" s="965"/>
      <c r="AS29" s="965"/>
      <c r="AT29" s="965"/>
      <c r="AU29" s="965">
        <v>1</v>
      </c>
      <c r="AV29" s="965"/>
      <c r="AW29" s="965"/>
      <c r="AX29" s="965"/>
      <c r="AY29" s="965"/>
      <c r="AZ29" s="1036" t="s">
        <v>538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26</v>
      </c>
      <c r="R30" s="1038"/>
      <c r="S30" s="1038"/>
      <c r="T30" s="1038"/>
      <c r="U30" s="1038"/>
      <c r="V30" s="1038">
        <v>26</v>
      </c>
      <c r="W30" s="1038"/>
      <c r="X30" s="1038"/>
      <c r="Y30" s="1038"/>
      <c r="Z30" s="1038"/>
      <c r="AA30" s="1038">
        <v>0</v>
      </c>
      <c r="AB30" s="1038"/>
      <c r="AC30" s="1038"/>
      <c r="AD30" s="1038"/>
      <c r="AE30" s="1039"/>
      <c r="AF30" s="1013">
        <v>0</v>
      </c>
      <c r="AG30" s="1014"/>
      <c r="AH30" s="1014"/>
      <c r="AI30" s="1014"/>
      <c r="AJ30" s="1015"/>
      <c r="AK30" s="974">
        <v>9</v>
      </c>
      <c r="AL30" s="965"/>
      <c r="AM30" s="965"/>
      <c r="AN30" s="965"/>
      <c r="AO30" s="965"/>
      <c r="AP30" s="965" t="s">
        <v>537</v>
      </c>
      <c r="AQ30" s="965"/>
      <c r="AR30" s="965"/>
      <c r="AS30" s="965"/>
      <c r="AT30" s="965"/>
      <c r="AU30" s="965" t="s">
        <v>544</v>
      </c>
      <c r="AV30" s="965"/>
      <c r="AW30" s="965"/>
      <c r="AX30" s="965"/>
      <c r="AY30" s="965"/>
      <c r="AZ30" s="1036" t="s">
        <v>537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131</v>
      </c>
      <c r="R31" s="1038"/>
      <c r="S31" s="1038"/>
      <c r="T31" s="1038"/>
      <c r="U31" s="1038"/>
      <c r="V31" s="1038">
        <v>129</v>
      </c>
      <c r="W31" s="1038"/>
      <c r="X31" s="1038"/>
      <c r="Y31" s="1038"/>
      <c r="Z31" s="1038"/>
      <c r="AA31" s="1038">
        <v>2</v>
      </c>
      <c r="AB31" s="1038"/>
      <c r="AC31" s="1038"/>
      <c r="AD31" s="1038"/>
      <c r="AE31" s="1039"/>
      <c r="AF31" s="1013">
        <v>2</v>
      </c>
      <c r="AG31" s="1014"/>
      <c r="AH31" s="1014"/>
      <c r="AI31" s="1014"/>
      <c r="AJ31" s="1015"/>
      <c r="AK31" s="974">
        <v>32</v>
      </c>
      <c r="AL31" s="965"/>
      <c r="AM31" s="965"/>
      <c r="AN31" s="965"/>
      <c r="AO31" s="965"/>
      <c r="AP31" s="965">
        <v>518</v>
      </c>
      <c r="AQ31" s="965"/>
      <c r="AR31" s="965"/>
      <c r="AS31" s="965"/>
      <c r="AT31" s="965"/>
      <c r="AU31" s="965">
        <v>322</v>
      </c>
      <c r="AV31" s="965"/>
      <c r="AW31" s="965"/>
      <c r="AX31" s="965"/>
      <c r="AY31" s="965"/>
      <c r="AZ31" s="1036" t="s">
        <v>537</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126</v>
      </c>
      <c r="R32" s="1038"/>
      <c r="S32" s="1038"/>
      <c r="T32" s="1038"/>
      <c r="U32" s="1038"/>
      <c r="V32" s="1038">
        <v>124</v>
      </c>
      <c r="W32" s="1038"/>
      <c r="X32" s="1038"/>
      <c r="Y32" s="1038"/>
      <c r="Z32" s="1038"/>
      <c r="AA32" s="1038">
        <v>2</v>
      </c>
      <c r="AB32" s="1038"/>
      <c r="AC32" s="1038"/>
      <c r="AD32" s="1038"/>
      <c r="AE32" s="1039"/>
      <c r="AF32" s="1013">
        <v>2</v>
      </c>
      <c r="AG32" s="1014"/>
      <c r="AH32" s="1014"/>
      <c r="AI32" s="1014"/>
      <c r="AJ32" s="1015"/>
      <c r="AK32" s="974">
        <v>87</v>
      </c>
      <c r="AL32" s="965"/>
      <c r="AM32" s="965"/>
      <c r="AN32" s="965"/>
      <c r="AO32" s="965"/>
      <c r="AP32" s="965">
        <v>743</v>
      </c>
      <c r="AQ32" s="965"/>
      <c r="AR32" s="965"/>
      <c r="AS32" s="965"/>
      <c r="AT32" s="965"/>
      <c r="AU32" s="965">
        <v>743</v>
      </c>
      <c r="AV32" s="965"/>
      <c r="AW32" s="965"/>
      <c r="AX32" s="965"/>
      <c r="AY32" s="965"/>
      <c r="AZ32" s="1036" t="s">
        <v>537</v>
      </c>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v>
      </c>
      <c r="AG63" s="953"/>
      <c r="AH63" s="953"/>
      <c r="AI63" s="953"/>
      <c r="AJ63" s="1024"/>
      <c r="AK63" s="1025"/>
      <c r="AL63" s="957"/>
      <c r="AM63" s="957"/>
      <c r="AN63" s="957"/>
      <c r="AO63" s="957"/>
      <c r="AP63" s="953">
        <v>1305</v>
      </c>
      <c r="AQ63" s="953"/>
      <c r="AR63" s="953"/>
      <c r="AS63" s="953"/>
      <c r="AT63" s="953"/>
      <c r="AU63" s="953">
        <v>1066</v>
      </c>
      <c r="AV63" s="953"/>
      <c r="AW63" s="953"/>
      <c r="AX63" s="953"/>
      <c r="AY63" s="953"/>
      <c r="AZ63" s="1019"/>
      <c r="BA63" s="1019"/>
      <c r="BB63" s="1019"/>
      <c r="BC63" s="1019"/>
      <c r="BD63" s="1019"/>
      <c r="BE63" s="954"/>
      <c r="BF63" s="954"/>
      <c r="BG63" s="954"/>
      <c r="BH63" s="954"/>
      <c r="BI63" s="955"/>
      <c r="BJ63" s="1020" t="s">
        <v>386</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389</v>
      </c>
      <c r="R66" s="996"/>
      <c r="S66" s="996"/>
      <c r="T66" s="996"/>
      <c r="U66" s="997"/>
      <c r="V66" s="995" t="s">
        <v>390</v>
      </c>
      <c r="W66" s="996"/>
      <c r="X66" s="996"/>
      <c r="Y66" s="996"/>
      <c r="Z66" s="997"/>
      <c r="AA66" s="995" t="s">
        <v>391</v>
      </c>
      <c r="AB66" s="996"/>
      <c r="AC66" s="996"/>
      <c r="AD66" s="996"/>
      <c r="AE66" s="997"/>
      <c r="AF66" s="1001" t="s">
        <v>392</v>
      </c>
      <c r="AG66" s="1002"/>
      <c r="AH66" s="1002"/>
      <c r="AI66" s="1002"/>
      <c r="AJ66" s="1003"/>
      <c r="AK66" s="995" t="s">
        <v>393</v>
      </c>
      <c r="AL66" s="990"/>
      <c r="AM66" s="990"/>
      <c r="AN66" s="990"/>
      <c r="AO66" s="991"/>
      <c r="AP66" s="995" t="s">
        <v>394</v>
      </c>
      <c r="AQ66" s="996"/>
      <c r="AR66" s="996"/>
      <c r="AS66" s="996"/>
      <c r="AT66" s="997"/>
      <c r="AU66" s="995" t="s">
        <v>395</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77</v>
      </c>
      <c r="R68" s="976"/>
      <c r="S68" s="976"/>
      <c r="T68" s="976"/>
      <c r="U68" s="976"/>
      <c r="V68" s="976">
        <v>73</v>
      </c>
      <c r="W68" s="976"/>
      <c r="X68" s="976"/>
      <c r="Y68" s="976"/>
      <c r="Z68" s="976"/>
      <c r="AA68" s="976">
        <v>4</v>
      </c>
      <c r="AB68" s="976"/>
      <c r="AC68" s="976"/>
      <c r="AD68" s="976"/>
      <c r="AE68" s="976"/>
      <c r="AF68" s="976">
        <v>4</v>
      </c>
      <c r="AG68" s="976"/>
      <c r="AH68" s="976"/>
      <c r="AI68" s="976"/>
      <c r="AJ68" s="976"/>
      <c r="AK68" s="976" t="s">
        <v>536</v>
      </c>
      <c r="AL68" s="976"/>
      <c r="AM68" s="976"/>
      <c r="AN68" s="976"/>
      <c r="AO68" s="976"/>
      <c r="AP68" s="976" t="s">
        <v>537</v>
      </c>
      <c r="AQ68" s="976"/>
      <c r="AR68" s="976"/>
      <c r="AS68" s="976"/>
      <c r="AT68" s="976"/>
      <c r="AU68" s="976" t="s">
        <v>537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141</v>
      </c>
      <c r="R69" s="965"/>
      <c r="S69" s="965"/>
      <c r="T69" s="965"/>
      <c r="U69" s="965"/>
      <c r="V69" s="965">
        <v>134</v>
      </c>
      <c r="W69" s="965"/>
      <c r="X69" s="965"/>
      <c r="Y69" s="965"/>
      <c r="Z69" s="965"/>
      <c r="AA69" s="965">
        <v>7</v>
      </c>
      <c r="AB69" s="965"/>
      <c r="AC69" s="965"/>
      <c r="AD69" s="965"/>
      <c r="AE69" s="965"/>
      <c r="AF69" s="965">
        <v>7</v>
      </c>
      <c r="AG69" s="965"/>
      <c r="AH69" s="965"/>
      <c r="AI69" s="965"/>
      <c r="AJ69" s="965"/>
      <c r="AK69" s="965" t="s">
        <v>537</v>
      </c>
      <c r="AL69" s="965"/>
      <c r="AM69" s="965"/>
      <c r="AN69" s="965"/>
      <c r="AO69" s="965"/>
      <c r="AP69" s="965" t="s">
        <v>537</v>
      </c>
      <c r="AQ69" s="965"/>
      <c r="AR69" s="965"/>
      <c r="AS69" s="965"/>
      <c r="AT69" s="965"/>
      <c r="AU69" s="965" t="s">
        <v>537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1217</v>
      </c>
      <c r="R70" s="965"/>
      <c r="S70" s="965"/>
      <c r="T70" s="965"/>
      <c r="U70" s="965"/>
      <c r="V70" s="965">
        <v>1210</v>
      </c>
      <c r="W70" s="965"/>
      <c r="X70" s="965"/>
      <c r="Y70" s="965"/>
      <c r="Z70" s="965"/>
      <c r="AA70" s="965">
        <v>7</v>
      </c>
      <c r="AB70" s="965"/>
      <c r="AC70" s="965"/>
      <c r="AD70" s="965"/>
      <c r="AE70" s="965"/>
      <c r="AF70" s="965">
        <v>7</v>
      </c>
      <c r="AG70" s="965"/>
      <c r="AH70" s="965"/>
      <c r="AI70" s="965"/>
      <c r="AJ70" s="965"/>
      <c r="AK70" s="965" t="s">
        <v>537</v>
      </c>
      <c r="AL70" s="965"/>
      <c r="AM70" s="965"/>
      <c r="AN70" s="965"/>
      <c r="AO70" s="965"/>
      <c r="AP70" s="965">
        <v>433</v>
      </c>
      <c r="AQ70" s="965"/>
      <c r="AR70" s="965"/>
      <c r="AS70" s="965"/>
      <c r="AT70" s="965"/>
      <c r="AU70" s="965">
        <v>34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18</v>
      </c>
      <c r="AG88" s="953"/>
      <c r="AH88" s="953"/>
      <c r="AI88" s="953"/>
      <c r="AJ88" s="953"/>
      <c r="AK88" s="957"/>
      <c r="AL88" s="957"/>
      <c r="AM88" s="957"/>
      <c r="AN88" s="957"/>
      <c r="AO88" s="957"/>
      <c r="AP88" s="953">
        <v>433</v>
      </c>
      <c r="AQ88" s="953"/>
      <c r="AR88" s="953"/>
      <c r="AS88" s="953"/>
      <c r="AT88" s="953"/>
      <c r="AU88" s="953">
        <v>34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50</v>
      </c>
      <c r="CS102" s="945"/>
      <c r="CT102" s="945"/>
      <c r="CU102" s="945"/>
      <c r="CV102" s="946"/>
      <c r="CW102" s="944" t="s">
        <v>536</v>
      </c>
      <c r="CX102" s="945"/>
      <c r="CY102" s="945"/>
      <c r="CZ102" s="945"/>
      <c r="DA102" s="946"/>
      <c r="DB102" s="944">
        <v>20</v>
      </c>
      <c r="DC102" s="945"/>
      <c r="DD102" s="945"/>
      <c r="DE102" s="945"/>
      <c r="DF102" s="946"/>
      <c r="DG102" s="944" t="s">
        <v>537</v>
      </c>
      <c r="DH102" s="945"/>
      <c r="DI102" s="945"/>
      <c r="DJ102" s="945"/>
      <c r="DK102" s="946"/>
      <c r="DL102" s="944" t="s">
        <v>537</v>
      </c>
      <c r="DM102" s="945"/>
      <c r="DN102" s="945"/>
      <c r="DO102" s="945"/>
      <c r="DP102" s="946"/>
      <c r="DQ102" s="944" t="s">
        <v>537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285</v>
      </c>
      <c r="AG109" s="886"/>
      <c r="AH109" s="886"/>
      <c r="AI109" s="886"/>
      <c r="AJ109" s="887"/>
      <c r="AK109" s="888" t="s">
        <v>284</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285</v>
      </c>
      <c r="BW109" s="886"/>
      <c r="BX109" s="886"/>
      <c r="BY109" s="886"/>
      <c r="BZ109" s="887"/>
      <c r="CA109" s="888" t="s">
        <v>284</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285</v>
      </c>
      <c r="DM109" s="886"/>
      <c r="DN109" s="886"/>
      <c r="DO109" s="886"/>
      <c r="DP109" s="887"/>
      <c r="DQ109" s="888" t="s">
        <v>284</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390312</v>
      </c>
      <c r="AB110" s="871"/>
      <c r="AC110" s="871"/>
      <c r="AD110" s="871"/>
      <c r="AE110" s="872"/>
      <c r="AF110" s="873">
        <v>336866</v>
      </c>
      <c r="AG110" s="871"/>
      <c r="AH110" s="871"/>
      <c r="AI110" s="871"/>
      <c r="AJ110" s="872"/>
      <c r="AK110" s="873">
        <v>310497</v>
      </c>
      <c r="AL110" s="871"/>
      <c r="AM110" s="871"/>
      <c r="AN110" s="871"/>
      <c r="AO110" s="872"/>
      <c r="AP110" s="874">
        <v>19.600000000000001</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2825554</v>
      </c>
      <c r="BR110" s="798"/>
      <c r="BS110" s="798"/>
      <c r="BT110" s="798"/>
      <c r="BU110" s="798"/>
      <c r="BV110" s="798">
        <v>2721141</v>
      </c>
      <c r="BW110" s="798"/>
      <c r="BX110" s="798"/>
      <c r="BY110" s="798"/>
      <c r="BZ110" s="798"/>
      <c r="CA110" s="798">
        <v>2584379</v>
      </c>
      <c r="CB110" s="798"/>
      <c r="CC110" s="798"/>
      <c r="CD110" s="798"/>
      <c r="CE110" s="798"/>
      <c r="CF110" s="859">
        <v>163.30000000000001</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46403</v>
      </c>
      <c r="BR111" s="769"/>
      <c r="BS111" s="769"/>
      <c r="BT111" s="769"/>
      <c r="BU111" s="769"/>
      <c r="BV111" s="769">
        <v>35755</v>
      </c>
      <c r="BW111" s="769"/>
      <c r="BX111" s="769"/>
      <c r="BY111" s="769"/>
      <c r="BZ111" s="769"/>
      <c r="CA111" s="769">
        <v>25296</v>
      </c>
      <c r="CB111" s="769"/>
      <c r="CC111" s="769"/>
      <c r="CD111" s="769"/>
      <c r="CE111" s="769"/>
      <c r="CF111" s="846">
        <v>1.6</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1080599</v>
      </c>
      <c r="BR112" s="769"/>
      <c r="BS112" s="769"/>
      <c r="BT112" s="769"/>
      <c r="BU112" s="769"/>
      <c r="BV112" s="769">
        <v>1058910</v>
      </c>
      <c r="BW112" s="769"/>
      <c r="BX112" s="769"/>
      <c r="BY112" s="769"/>
      <c r="BZ112" s="769"/>
      <c r="CA112" s="769">
        <v>1064745</v>
      </c>
      <c r="CB112" s="769"/>
      <c r="CC112" s="769"/>
      <c r="CD112" s="769"/>
      <c r="CE112" s="769"/>
      <c r="CF112" s="846">
        <v>67.3</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85044</v>
      </c>
      <c r="AB113" s="907"/>
      <c r="AC113" s="907"/>
      <c r="AD113" s="907"/>
      <c r="AE113" s="908"/>
      <c r="AF113" s="909">
        <v>88682</v>
      </c>
      <c r="AG113" s="907"/>
      <c r="AH113" s="907"/>
      <c r="AI113" s="907"/>
      <c r="AJ113" s="908"/>
      <c r="AK113" s="909">
        <v>100981</v>
      </c>
      <c r="AL113" s="907"/>
      <c r="AM113" s="907"/>
      <c r="AN113" s="907"/>
      <c r="AO113" s="908"/>
      <c r="AP113" s="910">
        <v>6.4</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v>33668</v>
      </c>
      <c r="BW113" s="769"/>
      <c r="BX113" s="769"/>
      <c r="BY113" s="769"/>
      <c r="BZ113" s="769"/>
      <c r="CA113" s="769">
        <v>33668</v>
      </c>
      <c r="CB113" s="769"/>
      <c r="CC113" s="769"/>
      <c r="CD113" s="769"/>
      <c r="CE113" s="769"/>
      <c r="CF113" s="846">
        <v>2.1</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117</v>
      </c>
      <c r="AB114" s="782"/>
      <c r="AC114" s="782"/>
      <c r="AD114" s="782"/>
      <c r="AE114" s="783"/>
      <c r="AF114" s="784">
        <v>8</v>
      </c>
      <c r="AG114" s="782"/>
      <c r="AH114" s="782"/>
      <c r="AI114" s="782"/>
      <c r="AJ114" s="783"/>
      <c r="AK114" s="784">
        <v>127</v>
      </c>
      <c r="AL114" s="782"/>
      <c r="AM114" s="782"/>
      <c r="AN114" s="782"/>
      <c r="AO114" s="783"/>
      <c r="AP114" s="752">
        <v>0</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558505</v>
      </c>
      <c r="BR114" s="769"/>
      <c r="BS114" s="769"/>
      <c r="BT114" s="769"/>
      <c r="BU114" s="769"/>
      <c r="BV114" s="769">
        <v>551204</v>
      </c>
      <c r="BW114" s="769"/>
      <c r="BX114" s="769"/>
      <c r="BY114" s="769"/>
      <c r="BZ114" s="769"/>
      <c r="CA114" s="769">
        <v>513227</v>
      </c>
      <c r="CB114" s="769"/>
      <c r="CC114" s="769"/>
      <c r="CD114" s="769"/>
      <c r="CE114" s="769"/>
      <c r="CF114" s="846">
        <v>32.4</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18239</v>
      </c>
      <c r="AB115" s="907"/>
      <c r="AC115" s="907"/>
      <c r="AD115" s="907"/>
      <c r="AE115" s="908"/>
      <c r="AF115" s="909">
        <v>10990</v>
      </c>
      <c r="AG115" s="907"/>
      <c r="AH115" s="907"/>
      <c r="AI115" s="907"/>
      <c r="AJ115" s="908"/>
      <c r="AK115" s="909">
        <v>13360</v>
      </c>
      <c r="AL115" s="907"/>
      <c r="AM115" s="907"/>
      <c r="AN115" s="907"/>
      <c r="AO115" s="908"/>
      <c r="AP115" s="910">
        <v>0.8</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30</v>
      </c>
      <c r="AB116" s="782"/>
      <c r="AC116" s="782"/>
      <c r="AD116" s="782"/>
      <c r="AE116" s="783"/>
      <c r="AF116" s="784">
        <v>39</v>
      </c>
      <c r="AG116" s="782"/>
      <c r="AH116" s="782"/>
      <c r="AI116" s="782"/>
      <c r="AJ116" s="783"/>
      <c r="AK116" s="784">
        <v>13</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46403</v>
      </c>
      <c r="DH116" s="782"/>
      <c r="DI116" s="782"/>
      <c r="DJ116" s="782"/>
      <c r="DK116" s="783"/>
      <c r="DL116" s="784">
        <v>35755</v>
      </c>
      <c r="DM116" s="782"/>
      <c r="DN116" s="782"/>
      <c r="DO116" s="782"/>
      <c r="DP116" s="783"/>
      <c r="DQ116" s="784">
        <v>25296</v>
      </c>
      <c r="DR116" s="782"/>
      <c r="DS116" s="782"/>
      <c r="DT116" s="782"/>
      <c r="DU116" s="783"/>
      <c r="DV116" s="752">
        <v>1.6</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493742</v>
      </c>
      <c r="AB117" s="893"/>
      <c r="AC117" s="893"/>
      <c r="AD117" s="893"/>
      <c r="AE117" s="894"/>
      <c r="AF117" s="896">
        <v>436585</v>
      </c>
      <c r="AG117" s="893"/>
      <c r="AH117" s="893"/>
      <c r="AI117" s="893"/>
      <c r="AJ117" s="894"/>
      <c r="AK117" s="896">
        <v>424978</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433</v>
      </c>
      <c r="BR117" s="856"/>
      <c r="BS117" s="856"/>
      <c r="BT117" s="856"/>
      <c r="BU117" s="856"/>
      <c r="BV117" s="856" t="s">
        <v>433</v>
      </c>
      <c r="BW117" s="856"/>
      <c r="BX117" s="856"/>
      <c r="BY117" s="856"/>
      <c r="BZ117" s="856"/>
      <c r="CA117" s="856" t="s">
        <v>433</v>
      </c>
      <c r="CB117" s="856"/>
      <c r="CC117" s="856"/>
      <c r="CD117" s="856"/>
      <c r="CE117" s="856"/>
      <c r="CF117" s="846" t="s">
        <v>433</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433</v>
      </c>
      <c r="DH117" s="782"/>
      <c r="DI117" s="782"/>
      <c r="DJ117" s="782"/>
      <c r="DK117" s="783"/>
      <c r="DL117" s="784" t="s">
        <v>433</v>
      </c>
      <c r="DM117" s="782"/>
      <c r="DN117" s="782"/>
      <c r="DO117" s="782"/>
      <c r="DP117" s="783"/>
      <c r="DQ117" s="784" t="s">
        <v>433</v>
      </c>
      <c r="DR117" s="782"/>
      <c r="DS117" s="782"/>
      <c r="DT117" s="782"/>
      <c r="DU117" s="783"/>
      <c r="DV117" s="752" t="s">
        <v>433</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285</v>
      </c>
      <c r="AG118" s="886"/>
      <c r="AH118" s="886"/>
      <c r="AI118" s="886"/>
      <c r="AJ118" s="887"/>
      <c r="AK118" s="888" t="s">
        <v>284</v>
      </c>
      <c r="AL118" s="886"/>
      <c r="AM118" s="886"/>
      <c r="AN118" s="886"/>
      <c r="AO118" s="887"/>
      <c r="AP118" s="889" t="s">
        <v>406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435</v>
      </c>
      <c r="BP118" s="836"/>
      <c r="BQ118" s="855">
        <v>4511061</v>
      </c>
      <c r="BR118" s="856"/>
      <c r="BS118" s="856"/>
      <c r="BT118" s="856"/>
      <c r="BU118" s="856"/>
      <c r="BV118" s="856">
        <v>4400678</v>
      </c>
      <c r="BW118" s="856"/>
      <c r="BX118" s="856"/>
      <c r="BY118" s="856"/>
      <c r="BZ118" s="856"/>
      <c r="CA118" s="856">
        <v>4221315</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437</v>
      </c>
      <c r="DH118" s="782"/>
      <c r="DI118" s="782"/>
      <c r="DJ118" s="782"/>
      <c r="DK118" s="783"/>
      <c r="DL118" s="784" t="s">
        <v>437</v>
      </c>
      <c r="DM118" s="782"/>
      <c r="DN118" s="782"/>
      <c r="DO118" s="782"/>
      <c r="DP118" s="783"/>
      <c r="DQ118" s="784" t="s">
        <v>437</v>
      </c>
      <c r="DR118" s="782"/>
      <c r="DS118" s="782"/>
      <c r="DT118" s="782"/>
      <c r="DU118" s="783"/>
      <c r="DV118" s="752" t="s">
        <v>437</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437</v>
      </c>
      <c r="AB119" s="871"/>
      <c r="AC119" s="871"/>
      <c r="AD119" s="871"/>
      <c r="AE119" s="872"/>
      <c r="AF119" s="873" t="s">
        <v>437</v>
      </c>
      <c r="AG119" s="871"/>
      <c r="AH119" s="871"/>
      <c r="AI119" s="871"/>
      <c r="AJ119" s="872"/>
      <c r="AK119" s="873" t="s">
        <v>437</v>
      </c>
      <c r="AL119" s="871"/>
      <c r="AM119" s="871"/>
      <c r="AN119" s="871"/>
      <c r="AO119" s="872"/>
      <c r="AP119" s="874" t="s">
        <v>437</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985086</v>
      </c>
      <c r="BR119" s="798"/>
      <c r="BS119" s="798"/>
      <c r="BT119" s="798"/>
      <c r="BU119" s="798"/>
      <c r="BV119" s="798">
        <v>1018659</v>
      </c>
      <c r="BW119" s="798"/>
      <c r="BX119" s="798"/>
      <c r="BY119" s="798"/>
      <c r="BZ119" s="798"/>
      <c r="CA119" s="798">
        <v>1204382</v>
      </c>
      <c r="CB119" s="798"/>
      <c r="CC119" s="798"/>
      <c r="CD119" s="798"/>
      <c r="CE119" s="798"/>
      <c r="CF119" s="859">
        <v>76.099999999999994</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437</v>
      </c>
      <c r="DH119" s="715"/>
      <c r="DI119" s="715"/>
      <c r="DJ119" s="715"/>
      <c r="DK119" s="716"/>
      <c r="DL119" s="717" t="s">
        <v>437</v>
      </c>
      <c r="DM119" s="715"/>
      <c r="DN119" s="715"/>
      <c r="DO119" s="715"/>
      <c r="DP119" s="716"/>
      <c r="DQ119" s="717" t="s">
        <v>437</v>
      </c>
      <c r="DR119" s="715"/>
      <c r="DS119" s="715"/>
      <c r="DT119" s="715"/>
      <c r="DU119" s="716"/>
      <c r="DV119" s="805" t="s">
        <v>437</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437</v>
      </c>
      <c r="AB120" s="782"/>
      <c r="AC120" s="782"/>
      <c r="AD120" s="782"/>
      <c r="AE120" s="783"/>
      <c r="AF120" s="784" t="s">
        <v>437</v>
      </c>
      <c r="AG120" s="782"/>
      <c r="AH120" s="782"/>
      <c r="AI120" s="782"/>
      <c r="AJ120" s="783"/>
      <c r="AK120" s="784" t="s">
        <v>437</v>
      </c>
      <c r="AL120" s="782"/>
      <c r="AM120" s="782"/>
      <c r="AN120" s="782"/>
      <c r="AO120" s="783"/>
      <c r="AP120" s="752" t="s">
        <v>437</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264236</v>
      </c>
      <c r="BR120" s="769"/>
      <c r="BS120" s="769"/>
      <c r="BT120" s="769"/>
      <c r="BU120" s="769"/>
      <c r="BV120" s="769">
        <v>243684</v>
      </c>
      <c r="BW120" s="769"/>
      <c r="BX120" s="769"/>
      <c r="BY120" s="769"/>
      <c r="BZ120" s="769"/>
      <c r="CA120" s="769">
        <v>245645</v>
      </c>
      <c r="CB120" s="769"/>
      <c r="CC120" s="769"/>
      <c r="CD120" s="769"/>
      <c r="CE120" s="769"/>
      <c r="CF120" s="846">
        <v>15.5</v>
      </c>
      <c r="CG120" s="847"/>
      <c r="CH120" s="847"/>
      <c r="CI120" s="847"/>
      <c r="CJ120" s="847"/>
      <c r="CK120" s="848" t="s">
        <v>442</v>
      </c>
      <c r="CL120" s="808"/>
      <c r="CM120" s="808"/>
      <c r="CN120" s="808"/>
      <c r="CO120" s="809"/>
      <c r="CP120" s="852" t="s">
        <v>443</v>
      </c>
      <c r="CQ120" s="853"/>
      <c r="CR120" s="853"/>
      <c r="CS120" s="853"/>
      <c r="CT120" s="853"/>
      <c r="CU120" s="853"/>
      <c r="CV120" s="853"/>
      <c r="CW120" s="853"/>
      <c r="CX120" s="853"/>
      <c r="CY120" s="853"/>
      <c r="CZ120" s="853"/>
      <c r="DA120" s="853"/>
      <c r="DB120" s="853"/>
      <c r="DC120" s="853"/>
      <c r="DD120" s="853"/>
      <c r="DE120" s="853"/>
      <c r="DF120" s="854"/>
      <c r="DG120" s="797">
        <v>741907</v>
      </c>
      <c r="DH120" s="798"/>
      <c r="DI120" s="798"/>
      <c r="DJ120" s="798"/>
      <c r="DK120" s="798"/>
      <c r="DL120" s="798">
        <v>742609</v>
      </c>
      <c r="DM120" s="798"/>
      <c r="DN120" s="798"/>
      <c r="DO120" s="798"/>
      <c r="DP120" s="798"/>
      <c r="DQ120" s="798">
        <v>742860</v>
      </c>
      <c r="DR120" s="798"/>
      <c r="DS120" s="798"/>
      <c r="DT120" s="798"/>
      <c r="DU120" s="798"/>
      <c r="DV120" s="799">
        <v>46.9</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437</v>
      </c>
      <c r="AB121" s="782"/>
      <c r="AC121" s="782"/>
      <c r="AD121" s="782"/>
      <c r="AE121" s="783"/>
      <c r="AF121" s="784" t="s">
        <v>437</v>
      </c>
      <c r="AG121" s="782"/>
      <c r="AH121" s="782"/>
      <c r="AI121" s="782"/>
      <c r="AJ121" s="783"/>
      <c r="AK121" s="784" t="s">
        <v>437</v>
      </c>
      <c r="AL121" s="782"/>
      <c r="AM121" s="782"/>
      <c r="AN121" s="782"/>
      <c r="AO121" s="783"/>
      <c r="AP121" s="752" t="s">
        <v>437</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2385806</v>
      </c>
      <c r="BR121" s="856"/>
      <c r="BS121" s="856"/>
      <c r="BT121" s="856"/>
      <c r="BU121" s="856"/>
      <c r="BV121" s="856">
        <v>2287762</v>
      </c>
      <c r="BW121" s="856"/>
      <c r="BX121" s="856"/>
      <c r="BY121" s="856"/>
      <c r="BZ121" s="856"/>
      <c r="CA121" s="856">
        <v>2170757</v>
      </c>
      <c r="CB121" s="856"/>
      <c r="CC121" s="856"/>
      <c r="CD121" s="856"/>
      <c r="CE121" s="856"/>
      <c r="CF121" s="857">
        <v>137.19999999999999</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338692</v>
      </c>
      <c r="DH121" s="769"/>
      <c r="DI121" s="769"/>
      <c r="DJ121" s="769"/>
      <c r="DK121" s="769"/>
      <c r="DL121" s="769">
        <v>316301</v>
      </c>
      <c r="DM121" s="769"/>
      <c r="DN121" s="769"/>
      <c r="DO121" s="769"/>
      <c r="DP121" s="769"/>
      <c r="DQ121" s="769">
        <v>321885</v>
      </c>
      <c r="DR121" s="769"/>
      <c r="DS121" s="769"/>
      <c r="DT121" s="769"/>
      <c r="DU121" s="769"/>
      <c r="DV121" s="821">
        <v>20.3</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446</v>
      </c>
      <c r="BP122" s="836"/>
      <c r="BQ122" s="837">
        <v>3635128</v>
      </c>
      <c r="BR122" s="838"/>
      <c r="BS122" s="838"/>
      <c r="BT122" s="838"/>
      <c r="BU122" s="838"/>
      <c r="BV122" s="838">
        <v>3550105</v>
      </c>
      <c r="BW122" s="838"/>
      <c r="BX122" s="838"/>
      <c r="BY122" s="838"/>
      <c r="BZ122" s="838"/>
      <c r="CA122" s="838">
        <v>3620784</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15676</v>
      </c>
      <c r="AB123" s="782"/>
      <c r="AC123" s="782"/>
      <c r="AD123" s="782"/>
      <c r="AE123" s="783"/>
      <c r="AF123" s="784">
        <v>10653</v>
      </c>
      <c r="AG123" s="782"/>
      <c r="AH123" s="782"/>
      <c r="AI123" s="782"/>
      <c r="AJ123" s="783"/>
      <c r="AK123" s="784">
        <v>11023</v>
      </c>
      <c r="AL123" s="782"/>
      <c r="AM123" s="782"/>
      <c r="AN123" s="782"/>
      <c r="AO123" s="783"/>
      <c r="AP123" s="752">
        <v>0.7</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61.4</v>
      </c>
      <c r="BR123" s="830"/>
      <c r="BS123" s="830"/>
      <c r="BT123" s="830"/>
      <c r="BU123" s="830"/>
      <c r="BV123" s="830">
        <v>53.9</v>
      </c>
      <c r="BW123" s="830"/>
      <c r="BX123" s="830"/>
      <c r="BY123" s="830"/>
      <c r="BZ123" s="830"/>
      <c r="CA123" s="830">
        <v>37.9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2563</v>
      </c>
      <c r="AB126" s="782"/>
      <c r="AC126" s="782"/>
      <c r="AD126" s="782"/>
      <c r="AE126" s="783"/>
      <c r="AF126" s="784">
        <v>337</v>
      </c>
      <c r="AG126" s="782"/>
      <c r="AH126" s="782"/>
      <c r="AI126" s="782"/>
      <c r="AJ126" s="783"/>
      <c r="AK126" s="784">
        <v>2337</v>
      </c>
      <c r="AL126" s="782"/>
      <c r="AM126" s="782"/>
      <c r="AN126" s="782"/>
      <c r="AO126" s="783"/>
      <c r="AP126" s="752">
        <v>0.1</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457</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23481</v>
      </c>
      <c r="AB128" s="722"/>
      <c r="AC128" s="722"/>
      <c r="AD128" s="722"/>
      <c r="AE128" s="723"/>
      <c r="AF128" s="724">
        <v>23813</v>
      </c>
      <c r="AG128" s="722"/>
      <c r="AH128" s="722"/>
      <c r="AI128" s="722"/>
      <c r="AJ128" s="723"/>
      <c r="AK128" s="724">
        <v>13902</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1723286</v>
      </c>
      <c r="AB129" s="782"/>
      <c r="AC129" s="782"/>
      <c r="AD129" s="782"/>
      <c r="AE129" s="783"/>
      <c r="AF129" s="784">
        <v>1843399</v>
      </c>
      <c r="AG129" s="782"/>
      <c r="AH129" s="782"/>
      <c r="AI129" s="782"/>
      <c r="AJ129" s="783"/>
      <c r="AK129" s="784">
        <v>1845852</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10.199999999999999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297021</v>
      </c>
      <c r="AB130" s="782"/>
      <c r="AC130" s="782"/>
      <c r="AD130" s="782"/>
      <c r="AE130" s="783"/>
      <c r="AF130" s="784">
        <v>266896</v>
      </c>
      <c r="AG130" s="782"/>
      <c r="AH130" s="782"/>
      <c r="AI130" s="782"/>
      <c r="AJ130" s="783"/>
      <c r="AK130" s="784">
        <v>263500</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v>37.9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1426265</v>
      </c>
      <c r="AB131" s="715"/>
      <c r="AC131" s="715"/>
      <c r="AD131" s="715"/>
      <c r="AE131" s="716"/>
      <c r="AF131" s="717">
        <v>1576503</v>
      </c>
      <c r="AG131" s="715"/>
      <c r="AH131" s="715"/>
      <c r="AI131" s="715"/>
      <c r="AJ131" s="716"/>
      <c r="AK131" s="717">
        <v>1582352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12.146410380000001</v>
      </c>
      <c r="AB132" s="738"/>
      <c r="AC132" s="738"/>
      <c r="AD132" s="738"/>
      <c r="AE132" s="739"/>
      <c r="AF132" s="740">
        <v>9.2531381160000006</v>
      </c>
      <c r="AG132" s="738"/>
      <c r="AH132" s="738"/>
      <c r="AI132" s="738"/>
      <c r="AJ132" s="739"/>
      <c r="AK132" s="740">
        <v>9.3263698599999998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12.2</v>
      </c>
      <c r="AB133" s="747"/>
      <c r="AC133" s="747"/>
      <c r="AD133" s="747"/>
      <c r="AE133" s="748"/>
      <c r="AF133" s="746">
        <v>10.7</v>
      </c>
      <c r="AG133" s="747"/>
      <c r="AH133" s="747"/>
      <c r="AI133" s="747"/>
      <c r="AJ133" s="748"/>
      <c r="AK133" s="746">
        <v>10.199999999999999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28" zoomScaleNormal="85" zoomScaleSheetLayoutView="55" workbookViewId="0">
      <selection activeCell="Q95" sqref="Q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531672</v>
      </c>
      <c r="L9" s="264">
        <v>247174</v>
      </c>
      <c r="M9" s="265">
        <v>183831</v>
      </c>
      <c r="N9" s="266">
        <v>34.5</v>
      </c>
    </row>
    <row r="10" spans="1:16">
      <c r="A10" s="248"/>
      <c r="B10" s="244"/>
      <c r="C10" s="244"/>
      <c r="D10" s="244"/>
      <c r="E10" s="244"/>
      <c r="F10" s="244"/>
      <c r="G10" s="1131" t="s">
        <v>479</v>
      </c>
      <c r="H10" s="1132"/>
      <c r="I10" s="1132"/>
      <c r="J10" s="1133"/>
      <c r="K10" s="267">
        <v>56287</v>
      </c>
      <c r="L10" s="268">
        <v>26168</v>
      </c>
      <c r="M10" s="269">
        <v>17818</v>
      </c>
      <c r="N10" s="270">
        <v>46.9</v>
      </c>
    </row>
    <row r="11" spans="1:16" ht="13.5" customHeight="1">
      <c r="A11" s="248"/>
      <c r="B11" s="244"/>
      <c r="C11" s="244"/>
      <c r="D11" s="244"/>
      <c r="E11" s="244"/>
      <c r="F11" s="244"/>
      <c r="G11" s="1131" t="s">
        <v>480</v>
      </c>
      <c r="H11" s="1132"/>
      <c r="I11" s="1132"/>
      <c r="J11" s="1133"/>
      <c r="K11" s="267">
        <v>71670</v>
      </c>
      <c r="L11" s="268">
        <v>33319</v>
      </c>
      <c r="M11" s="269">
        <v>26667</v>
      </c>
      <c r="N11" s="270">
        <v>24.9</v>
      </c>
    </row>
    <row r="12" spans="1:16" ht="13.5" customHeight="1">
      <c r="A12" s="248"/>
      <c r="B12" s="244"/>
      <c r="C12" s="244"/>
      <c r="D12" s="244"/>
      <c r="E12" s="244"/>
      <c r="F12" s="244"/>
      <c r="G12" s="1131" t="s">
        <v>481</v>
      </c>
      <c r="H12" s="1132"/>
      <c r="I12" s="1132"/>
      <c r="J12" s="1133"/>
      <c r="K12" s="267" t="s">
        <v>482</v>
      </c>
      <c r="L12" s="268" t="s">
        <v>482</v>
      </c>
      <c r="M12" s="269">
        <v>2490</v>
      </c>
      <c r="N12" s="270" t="s">
        <v>482</v>
      </c>
    </row>
    <row r="13" spans="1:16" ht="13.5" customHeight="1">
      <c r="A13" s="248"/>
      <c r="B13" s="244"/>
      <c r="C13" s="244"/>
      <c r="D13" s="244"/>
      <c r="E13" s="244"/>
      <c r="F13" s="244"/>
      <c r="G13" s="1131" t="s">
        <v>483</v>
      </c>
      <c r="H13" s="1132"/>
      <c r="I13" s="1132"/>
      <c r="J13" s="1133"/>
      <c r="K13" s="267" t="s">
        <v>482</v>
      </c>
      <c r="L13" s="268" t="s">
        <v>482</v>
      </c>
      <c r="M13" s="269" t="s">
        <v>482</v>
      </c>
      <c r="N13" s="270" t="s">
        <v>482</v>
      </c>
    </row>
    <row r="14" spans="1:16" ht="13.5" customHeight="1">
      <c r="A14" s="248"/>
      <c r="B14" s="244"/>
      <c r="C14" s="244"/>
      <c r="D14" s="244"/>
      <c r="E14" s="244"/>
      <c r="F14" s="244"/>
      <c r="G14" s="1131" t="s">
        <v>484</v>
      </c>
      <c r="H14" s="1132"/>
      <c r="I14" s="1132"/>
      <c r="J14" s="1133"/>
      <c r="K14" s="267">
        <v>3905</v>
      </c>
      <c r="L14" s="268">
        <v>1815</v>
      </c>
      <c r="M14" s="269">
        <v>9105</v>
      </c>
      <c r="N14" s="270">
        <v>-80.099999999999994</v>
      </c>
    </row>
    <row r="15" spans="1:16" ht="13.5" customHeight="1">
      <c r="A15" s="248"/>
      <c r="B15" s="244"/>
      <c r="C15" s="244"/>
      <c r="D15" s="244"/>
      <c r="E15" s="244"/>
      <c r="F15" s="244"/>
      <c r="G15" s="1131" t="s">
        <v>485</v>
      </c>
      <c r="H15" s="1132"/>
      <c r="I15" s="1132"/>
      <c r="J15" s="1133"/>
      <c r="K15" s="267">
        <v>31253</v>
      </c>
      <c r="L15" s="268">
        <v>14530</v>
      </c>
      <c r="M15" s="269">
        <v>5055</v>
      </c>
      <c r="N15" s="270">
        <v>187.4</v>
      </c>
    </row>
    <row r="16" spans="1:16">
      <c r="A16" s="248"/>
      <c r="B16" s="244"/>
      <c r="C16" s="244"/>
      <c r="D16" s="244"/>
      <c r="E16" s="244"/>
      <c r="F16" s="244"/>
      <c r="G16" s="1134" t="s">
        <v>486</v>
      </c>
      <c r="H16" s="1135"/>
      <c r="I16" s="1135"/>
      <c r="J16" s="1136"/>
      <c r="K16" s="268">
        <v>-60145</v>
      </c>
      <c r="L16" s="268">
        <v>-27961</v>
      </c>
      <c r="M16" s="269">
        <v>-22864</v>
      </c>
      <c r="N16" s="270">
        <v>22.3</v>
      </c>
    </row>
    <row r="17" spans="1:16">
      <c r="A17" s="248"/>
      <c r="B17" s="244"/>
      <c r="C17" s="244"/>
      <c r="D17" s="244"/>
      <c r="E17" s="244"/>
      <c r="F17" s="244"/>
      <c r="G17" s="1134" t="s">
        <v>169</v>
      </c>
      <c r="H17" s="1135"/>
      <c r="I17" s="1135"/>
      <c r="J17" s="1136"/>
      <c r="K17" s="268">
        <v>634642</v>
      </c>
      <c r="L17" s="268">
        <v>295045</v>
      </c>
      <c r="M17" s="269">
        <v>222101</v>
      </c>
      <c r="N17" s="270">
        <v>32.799999999999997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27.43</v>
      </c>
      <c r="L21" s="281">
        <v>20.61</v>
      </c>
      <c r="M21" s="282">
        <v>6.82</v>
      </c>
      <c r="N21" s="249"/>
      <c r="O21" s="283"/>
      <c r="P21" s="279"/>
    </row>
    <row r="22" spans="1:16" s="284" customFormat="1">
      <c r="A22" s="279"/>
      <c r="B22" s="249"/>
      <c r="C22" s="249"/>
      <c r="D22" s="249"/>
      <c r="E22" s="249"/>
      <c r="F22" s="249"/>
      <c r="G22" s="1128" t="s">
        <v>492</v>
      </c>
      <c r="H22" s="1129"/>
      <c r="I22" s="1129"/>
      <c r="J22" s="1130"/>
      <c r="K22" s="285">
        <v>98.2</v>
      </c>
      <c r="L22" s="286">
        <v>94.6</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310497</v>
      </c>
      <c r="L32" s="294">
        <v>144350</v>
      </c>
      <c r="M32" s="295">
        <v>144540</v>
      </c>
      <c r="N32" s="296">
        <v>-0.1</v>
      </c>
    </row>
    <row r="33" spans="1:16" ht="13.5" customHeight="1">
      <c r="A33" s="248"/>
      <c r="B33" s="244"/>
      <c r="C33" s="244"/>
      <c r="D33" s="244"/>
      <c r="E33" s="244"/>
      <c r="F33" s="244"/>
      <c r="G33" s="1119" t="s">
        <v>497</v>
      </c>
      <c r="H33" s="1120"/>
      <c r="I33" s="1120"/>
      <c r="J33" s="1121"/>
      <c r="K33" s="294" t="s">
        <v>482</v>
      </c>
      <c r="L33" s="294" t="s">
        <v>482</v>
      </c>
      <c r="M33" s="295" t="s">
        <v>482</v>
      </c>
      <c r="N33" s="296" t="s">
        <v>482</v>
      </c>
    </row>
    <row r="34" spans="1:16" ht="27" customHeight="1">
      <c r="A34" s="248"/>
      <c r="B34" s="244"/>
      <c r="C34" s="244"/>
      <c r="D34" s="244"/>
      <c r="E34" s="244"/>
      <c r="F34" s="244"/>
      <c r="G34" s="1119" t="s">
        <v>498</v>
      </c>
      <c r="H34" s="1120"/>
      <c r="I34" s="1120"/>
      <c r="J34" s="1121"/>
      <c r="K34" s="294" t="s">
        <v>482</v>
      </c>
      <c r="L34" s="294" t="s">
        <v>482</v>
      </c>
      <c r="M34" s="295" t="s">
        <v>482</v>
      </c>
      <c r="N34" s="296" t="s">
        <v>482</v>
      </c>
    </row>
    <row r="35" spans="1:16" ht="27" customHeight="1">
      <c r="A35" s="248"/>
      <c r="B35" s="244"/>
      <c r="C35" s="244"/>
      <c r="D35" s="244"/>
      <c r="E35" s="244"/>
      <c r="F35" s="244"/>
      <c r="G35" s="1119" t="s">
        <v>499</v>
      </c>
      <c r="H35" s="1120"/>
      <c r="I35" s="1120"/>
      <c r="J35" s="1121"/>
      <c r="K35" s="294">
        <v>100981</v>
      </c>
      <c r="L35" s="294">
        <v>46946</v>
      </c>
      <c r="M35" s="295">
        <v>29964</v>
      </c>
      <c r="N35" s="296">
        <v>56.7</v>
      </c>
    </row>
    <row r="36" spans="1:16" ht="27" customHeight="1">
      <c r="A36" s="248"/>
      <c r="B36" s="244"/>
      <c r="C36" s="244"/>
      <c r="D36" s="244"/>
      <c r="E36" s="244"/>
      <c r="F36" s="244"/>
      <c r="G36" s="1119" t="s">
        <v>500</v>
      </c>
      <c r="H36" s="1120"/>
      <c r="I36" s="1120"/>
      <c r="J36" s="1121"/>
      <c r="K36" s="294">
        <v>127</v>
      </c>
      <c r="L36" s="294">
        <v>59</v>
      </c>
      <c r="M36" s="295">
        <v>6972</v>
      </c>
      <c r="N36" s="296">
        <v>-99.2</v>
      </c>
    </row>
    <row r="37" spans="1:16" ht="13.5" customHeight="1">
      <c r="A37" s="248"/>
      <c r="B37" s="244"/>
      <c r="C37" s="244"/>
      <c r="D37" s="244"/>
      <c r="E37" s="244"/>
      <c r="F37" s="244"/>
      <c r="G37" s="1119" t="s">
        <v>501</v>
      </c>
      <c r="H37" s="1120"/>
      <c r="I37" s="1120"/>
      <c r="J37" s="1121"/>
      <c r="K37" s="294">
        <v>13360</v>
      </c>
      <c r="L37" s="294">
        <v>6211</v>
      </c>
      <c r="M37" s="295">
        <v>2692</v>
      </c>
      <c r="N37" s="296">
        <v>130.69999999999999</v>
      </c>
    </row>
    <row r="38" spans="1:16" ht="27" customHeight="1">
      <c r="A38" s="248"/>
      <c r="B38" s="244"/>
      <c r="C38" s="244"/>
      <c r="D38" s="244"/>
      <c r="E38" s="244"/>
      <c r="F38" s="244"/>
      <c r="G38" s="1122" t="s">
        <v>502</v>
      </c>
      <c r="H38" s="1123"/>
      <c r="I38" s="1123"/>
      <c r="J38" s="1124"/>
      <c r="K38" s="297">
        <v>13</v>
      </c>
      <c r="L38" s="297">
        <v>6</v>
      </c>
      <c r="M38" s="298">
        <v>44</v>
      </c>
      <c r="N38" s="299">
        <v>-86.4</v>
      </c>
      <c r="O38" s="293"/>
    </row>
    <row r="39" spans="1:16">
      <c r="A39" s="248"/>
      <c r="B39" s="244"/>
      <c r="C39" s="244"/>
      <c r="D39" s="244"/>
      <c r="E39" s="244"/>
      <c r="F39" s="244"/>
      <c r="G39" s="1122" t="s">
        <v>503</v>
      </c>
      <c r="H39" s="1123"/>
      <c r="I39" s="1123"/>
      <c r="J39" s="1124"/>
      <c r="K39" s="300">
        <v>-13902</v>
      </c>
      <c r="L39" s="300">
        <v>-6463</v>
      </c>
      <c r="M39" s="301">
        <v>-7752</v>
      </c>
      <c r="N39" s="302">
        <v>-16.600000000000001</v>
      </c>
      <c r="O39" s="293"/>
    </row>
    <row r="40" spans="1:16" ht="27" customHeight="1">
      <c r="A40" s="248"/>
      <c r="B40" s="244"/>
      <c r="C40" s="244"/>
      <c r="D40" s="244"/>
      <c r="E40" s="244"/>
      <c r="F40" s="244"/>
      <c r="G40" s="1119" t="s">
        <v>504</v>
      </c>
      <c r="H40" s="1120"/>
      <c r="I40" s="1120"/>
      <c r="J40" s="1121"/>
      <c r="K40" s="300">
        <v>-263500</v>
      </c>
      <c r="L40" s="300">
        <v>-122501</v>
      </c>
      <c r="M40" s="301">
        <v>-125847</v>
      </c>
      <c r="N40" s="302">
        <v>-2.7</v>
      </c>
      <c r="O40" s="293"/>
    </row>
    <row r="41" spans="1:16">
      <c r="A41" s="248"/>
      <c r="B41" s="244"/>
      <c r="C41" s="244"/>
      <c r="D41" s="244"/>
      <c r="E41" s="244"/>
      <c r="F41" s="244"/>
      <c r="G41" s="1125" t="s">
        <v>279</v>
      </c>
      <c r="H41" s="1126"/>
      <c r="I41" s="1126"/>
      <c r="J41" s="1127"/>
      <c r="K41" s="294">
        <v>147576</v>
      </c>
      <c r="L41" s="300">
        <v>68608</v>
      </c>
      <c r="M41" s="301">
        <v>50612</v>
      </c>
      <c r="N41" s="302">
        <v>35.6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327941</v>
      </c>
      <c r="J51" s="320">
        <v>146599</v>
      </c>
      <c r="K51" s="321">
        <v>50.9</v>
      </c>
      <c r="L51" s="322">
        <v>262834</v>
      </c>
      <c r="M51" s="323">
        <v>48.9</v>
      </c>
      <c r="N51" s="324">
        <v>2</v>
      </c>
    </row>
    <row r="52" spans="1:14">
      <c r="A52" s="248"/>
      <c r="B52" s="244"/>
      <c r="C52" s="244"/>
      <c r="D52" s="244"/>
      <c r="E52" s="244"/>
      <c r="F52" s="244"/>
      <c r="G52" s="325"/>
      <c r="H52" s="326" t="s">
        <v>515</v>
      </c>
      <c r="I52" s="327">
        <v>224561</v>
      </c>
      <c r="J52" s="328">
        <v>100385</v>
      </c>
      <c r="K52" s="329">
        <v>96.5</v>
      </c>
      <c r="L52" s="330">
        <v>147509</v>
      </c>
      <c r="M52" s="331">
        <v>95.6</v>
      </c>
      <c r="N52" s="332">
        <v>0.9</v>
      </c>
    </row>
    <row r="53" spans="1:14">
      <c r="A53" s="248"/>
      <c r="B53" s="244"/>
      <c r="C53" s="244"/>
      <c r="D53" s="244"/>
      <c r="E53" s="244"/>
      <c r="F53" s="244"/>
      <c r="G53" s="310" t="s">
        <v>516</v>
      </c>
      <c r="H53" s="311"/>
      <c r="I53" s="319">
        <v>877629</v>
      </c>
      <c r="J53" s="320">
        <v>396758</v>
      </c>
      <c r="K53" s="321">
        <v>170.6</v>
      </c>
      <c r="L53" s="322">
        <v>334234</v>
      </c>
      <c r="M53" s="323">
        <v>27.2</v>
      </c>
      <c r="N53" s="324">
        <v>143.4</v>
      </c>
    </row>
    <row r="54" spans="1:14">
      <c r="A54" s="248"/>
      <c r="B54" s="244"/>
      <c r="C54" s="244"/>
      <c r="D54" s="244"/>
      <c r="E54" s="244"/>
      <c r="F54" s="244"/>
      <c r="G54" s="325"/>
      <c r="H54" s="326" t="s">
        <v>515</v>
      </c>
      <c r="I54" s="327">
        <v>97564</v>
      </c>
      <c r="J54" s="328">
        <v>44107</v>
      </c>
      <c r="K54" s="329">
        <v>-56.1</v>
      </c>
      <c r="L54" s="330">
        <v>135366</v>
      </c>
      <c r="M54" s="331">
        <v>-8.1999999999999993</v>
      </c>
      <c r="N54" s="332">
        <v>-47.9</v>
      </c>
    </row>
    <row r="55" spans="1:14">
      <c r="A55" s="248"/>
      <c r="B55" s="244"/>
      <c r="C55" s="244"/>
      <c r="D55" s="244"/>
      <c r="E55" s="244"/>
      <c r="F55" s="244"/>
      <c r="G55" s="310" t="s">
        <v>517</v>
      </c>
      <c r="H55" s="311"/>
      <c r="I55" s="319">
        <v>298069</v>
      </c>
      <c r="J55" s="320">
        <v>136980</v>
      </c>
      <c r="K55" s="321">
        <v>-65.5</v>
      </c>
      <c r="L55" s="322">
        <v>216155</v>
      </c>
      <c r="M55" s="323">
        <v>-35.299999999999997</v>
      </c>
      <c r="N55" s="324">
        <v>-30.2</v>
      </c>
    </row>
    <row r="56" spans="1:14">
      <c r="A56" s="248"/>
      <c r="B56" s="244"/>
      <c r="C56" s="244"/>
      <c r="D56" s="244"/>
      <c r="E56" s="244"/>
      <c r="F56" s="244"/>
      <c r="G56" s="325"/>
      <c r="H56" s="326" t="s">
        <v>515</v>
      </c>
      <c r="I56" s="327">
        <v>153327</v>
      </c>
      <c r="J56" s="328">
        <v>70463</v>
      </c>
      <c r="K56" s="329">
        <v>59.8</v>
      </c>
      <c r="L56" s="330">
        <v>108827</v>
      </c>
      <c r="M56" s="331">
        <v>-19.600000000000001</v>
      </c>
      <c r="N56" s="332">
        <v>79.400000000000006</v>
      </c>
    </row>
    <row r="57" spans="1:14">
      <c r="A57" s="248"/>
      <c r="B57" s="244"/>
      <c r="C57" s="244"/>
      <c r="D57" s="244"/>
      <c r="E57" s="244"/>
      <c r="F57" s="244"/>
      <c r="G57" s="310" t="s">
        <v>518</v>
      </c>
      <c r="H57" s="311"/>
      <c r="I57" s="319">
        <v>605573</v>
      </c>
      <c r="J57" s="320">
        <v>283641</v>
      </c>
      <c r="K57" s="321">
        <v>107.1</v>
      </c>
      <c r="L57" s="322">
        <v>228305</v>
      </c>
      <c r="M57" s="323">
        <v>5.6</v>
      </c>
      <c r="N57" s="324">
        <v>101.5</v>
      </c>
    </row>
    <row r="58" spans="1:14">
      <c r="A58" s="248"/>
      <c r="B58" s="244"/>
      <c r="C58" s="244"/>
      <c r="D58" s="244"/>
      <c r="E58" s="244"/>
      <c r="F58" s="244"/>
      <c r="G58" s="325"/>
      <c r="H58" s="326" t="s">
        <v>515</v>
      </c>
      <c r="I58" s="327">
        <v>178628</v>
      </c>
      <c r="J58" s="328">
        <v>83667</v>
      </c>
      <c r="K58" s="329">
        <v>18.7</v>
      </c>
      <c r="L58" s="330">
        <v>86611</v>
      </c>
      <c r="M58" s="331">
        <v>-20.399999999999999</v>
      </c>
      <c r="N58" s="332">
        <v>39.1</v>
      </c>
    </row>
    <row r="59" spans="1:14">
      <c r="A59" s="248"/>
      <c r="B59" s="244"/>
      <c r="C59" s="244"/>
      <c r="D59" s="244"/>
      <c r="E59" s="244"/>
      <c r="F59" s="244"/>
      <c r="G59" s="310" t="s">
        <v>519</v>
      </c>
      <c r="H59" s="311"/>
      <c r="I59" s="319">
        <v>294014</v>
      </c>
      <c r="J59" s="320">
        <v>136687</v>
      </c>
      <c r="K59" s="321">
        <v>-51.8</v>
      </c>
      <c r="L59" s="322">
        <v>316331</v>
      </c>
      <c r="M59" s="323">
        <v>38.6</v>
      </c>
      <c r="N59" s="324">
        <v>-90.4</v>
      </c>
    </row>
    <row r="60" spans="1:14">
      <c r="A60" s="248"/>
      <c r="B60" s="244"/>
      <c r="C60" s="244"/>
      <c r="D60" s="244"/>
      <c r="E60" s="244"/>
      <c r="F60" s="244"/>
      <c r="G60" s="325"/>
      <c r="H60" s="326" t="s">
        <v>515</v>
      </c>
      <c r="I60" s="333">
        <v>106263</v>
      </c>
      <c r="J60" s="328">
        <v>49402</v>
      </c>
      <c r="K60" s="329">
        <v>-41</v>
      </c>
      <c r="L60" s="330">
        <v>106387</v>
      </c>
      <c r="M60" s="331">
        <v>22.8</v>
      </c>
      <c r="N60" s="332">
        <v>-63.8</v>
      </c>
    </row>
    <row r="61" spans="1:14">
      <c r="A61" s="248"/>
      <c r="B61" s="244"/>
      <c r="C61" s="244"/>
      <c r="D61" s="244"/>
      <c r="E61" s="244"/>
      <c r="F61" s="244"/>
      <c r="G61" s="310" t="s">
        <v>520</v>
      </c>
      <c r="H61" s="334"/>
      <c r="I61" s="335">
        <v>480645</v>
      </c>
      <c r="J61" s="336">
        <v>220133</v>
      </c>
      <c r="K61" s="337">
        <v>42.3</v>
      </c>
      <c r="L61" s="338">
        <v>271572</v>
      </c>
      <c r="M61" s="339">
        <v>17</v>
      </c>
      <c r="N61" s="324">
        <v>25.3</v>
      </c>
    </row>
    <row r="62" spans="1:14">
      <c r="A62" s="248"/>
      <c r="B62" s="244"/>
      <c r="C62" s="244"/>
      <c r="D62" s="244"/>
      <c r="E62" s="244"/>
      <c r="F62" s="244"/>
      <c r="G62" s="325"/>
      <c r="H62" s="326" t="s">
        <v>515</v>
      </c>
      <c r="I62" s="327">
        <v>152069</v>
      </c>
      <c r="J62" s="328">
        <v>69605</v>
      </c>
      <c r="K62" s="329">
        <v>15.6</v>
      </c>
      <c r="L62" s="330">
        <v>116940</v>
      </c>
      <c r="M62" s="331">
        <v>14</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14.14</v>
      </c>
      <c r="G47" s="12">
        <v>15.21</v>
      </c>
      <c r="H47" s="12">
        <v>16.22</v>
      </c>
      <c r="I47" s="12">
        <v>16.55</v>
      </c>
      <c r="J47" s="13">
        <v>21.51</v>
      </c>
    </row>
    <row r="48" spans="2:10" ht="57.75" customHeight="1">
      <c r="B48" s="14"/>
      <c r="C48" s="1139" t="s">
        <v>4</v>
      </c>
      <c r="D48" s="1139"/>
      <c r="E48" s="1140"/>
      <c r="F48" s="15">
        <v>3.61</v>
      </c>
      <c r="G48" s="16">
        <v>3.12</v>
      </c>
      <c r="H48" s="16">
        <v>3.4</v>
      </c>
      <c r="I48" s="16">
        <v>4.4000000000000004</v>
      </c>
      <c r="J48" s="17">
        <v>3.81</v>
      </c>
    </row>
    <row r="49" spans="2:10" ht="57.75" customHeight="1" thickBot="1">
      <c r="B49" s="18"/>
      <c r="C49" s="1141" t="s">
        <v>5</v>
      </c>
      <c r="D49" s="1141"/>
      <c r="E49" s="1142"/>
      <c r="F49" s="19" t="s">
        <v>527</v>
      </c>
      <c r="G49" s="20">
        <v>1.4</v>
      </c>
      <c r="H49" s="20">
        <v>0.1</v>
      </c>
      <c r="I49" s="20">
        <v>2.61</v>
      </c>
      <c r="J49" s="21">
        <v>4.4000000000000004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528</v>
      </c>
      <c r="D34" s="1149"/>
      <c r="E34" s="1150"/>
      <c r="F34" s="32">
        <v>3.61</v>
      </c>
      <c r="G34" s="33">
        <v>3.12</v>
      </c>
      <c r="H34" s="33">
        <v>3.4</v>
      </c>
      <c r="I34" s="33">
        <v>4.4000000000000004</v>
      </c>
      <c r="J34" s="34">
        <v>3.81</v>
      </c>
      <c r="K34" s="22"/>
      <c r="L34" s="22"/>
      <c r="M34" s="22"/>
      <c r="N34" s="22"/>
      <c r="O34" s="22"/>
      <c r="P34" s="22"/>
    </row>
    <row r="35" spans="1:16" ht="39" customHeight="1">
      <c r="A35" s="22"/>
      <c r="B35" s="35"/>
      <c r="C35" s="1143" t="s">
        <v>529</v>
      </c>
      <c r="D35" s="1144"/>
      <c r="E35" s="1145"/>
      <c r="F35" s="36">
        <v>7.0000000000000007E-2</v>
      </c>
      <c r="G35" s="37">
        <v>0.06</v>
      </c>
      <c r="H35" s="37">
        <v>0.08</v>
      </c>
      <c r="I35" s="37">
        <v>0.09</v>
      </c>
      <c r="J35" s="38">
        <v>0.1</v>
      </c>
      <c r="K35" s="22"/>
      <c r="L35" s="22"/>
      <c r="M35" s="22"/>
      <c r="N35" s="22"/>
      <c r="O35" s="22"/>
      <c r="P35" s="22"/>
    </row>
    <row r="36" spans="1:16" ht="39" customHeight="1">
      <c r="A36" s="22"/>
      <c r="B36" s="35"/>
      <c r="C36" s="1143" t="s">
        <v>530</v>
      </c>
      <c r="D36" s="1144"/>
      <c r="E36" s="1145"/>
      <c r="F36" s="36">
        <v>0.08</v>
      </c>
      <c r="G36" s="37">
        <v>0.08</v>
      </c>
      <c r="H36" s="37">
        <v>0.19</v>
      </c>
      <c r="I36" s="37">
        <v>0.09</v>
      </c>
      <c r="J36" s="38">
        <v>0.09</v>
      </c>
      <c r="K36" s="22"/>
      <c r="L36" s="22"/>
      <c r="M36" s="22"/>
      <c r="N36" s="22"/>
      <c r="O36" s="22"/>
      <c r="P36" s="22"/>
    </row>
    <row r="37" spans="1:16" ht="39" customHeight="1">
      <c r="A37" s="22"/>
      <c r="B37" s="35"/>
      <c r="C37" s="1143" t="s">
        <v>531</v>
      </c>
      <c r="D37" s="1144"/>
      <c r="E37" s="1145"/>
      <c r="F37" s="36">
        <v>0.05</v>
      </c>
      <c r="G37" s="37">
        <v>0.56000000000000005</v>
      </c>
      <c r="H37" s="37">
        <v>0.04</v>
      </c>
      <c r="I37" s="37">
        <v>0.48</v>
      </c>
      <c r="J37" s="38">
        <v>0.04</v>
      </c>
      <c r="K37" s="22"/>
      <c r="L37" s="22"/>
      <c r="M37" s="22"/>
      <c r="N37" s="22"/>
      <c r="O37" s="22"/>
      <c r="P37" s="22"/>
    </row>
    <row r="38" spans="1:16" ht="39" customHeight="1">
      <c r="A38" s="22"/>
      <c r="B38" s="35"/>
      <c r="C38" s="1143" t="s">
        <v>532</v>
      </c>
      <c r="D38" s="1144"/>
      <c r="E38" s="1145"/>
      <c r="F38" s="36">
        <v>0</v>
      </c>
      <c r="G38" s="37">
        <v>0</v>
      </c>
      <c r="H38" s="37">
        <v>0</v>
      </c>
      <c r="I38" s="37">
        <v>0</v>
      </c>
      <c r="J38" s="38">
        <v>0</v>
      </c>
      <c r="K38" s="22"/>
      <c r="L38" s="22"/>
      <c r="M38" s="22"/>
      <c r="N38" s="22"/>
      <c r="O38" s="22"/>
      <c r="P38" s="22"/>
    </row>
    <row r="39" spans="1:16" ht="39" customHeight="1">
      <c r="A39" s="22"/>
      <c r="B39" s="35"/>
      <c r="C39" s="1143" t="s">
        <v>533</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534</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535</v>
      </c>
      <c r="D43" s="1147"/>
      <c r="E43" s="1148"/>
      <c r="F43" s="41">
        <v>0.01</v>
      </c>
      <c r="G43" s="42">
        <v>0.01</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479</v>
      </c>
      <c r="L45" s="60">
        <v>407</v>
      </c>
      <c r="M45" s="60">
        <v>390</v>
      </c>
      <c r="N45" s="60">
        <v>337</v>
      </c>
      <c r="O45" s="61">
        <v>310</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83</v>
      </c>
      <c r="L48" s="64">
        <v>75</v>
      </c>
      <c r="M48" s="64">
        <v>85</v>
      </c>
      <c r="N48" s="64">
        <v>89</v>
      </c>
      <c r="O48" s="65">
        <v>101</v>
      </c>
      <c r="P48" s="48"/>
      <c r="Q48" s="48"/>
      <c r="R48" s="48"/>
      <c r="S48" s="48"/>
      <c r="T48" s="48"/>
      <c r="U48" s="48"/>
    </row>
    <row r="49" spans="1:21" ht="30.75" customHeight="1">
      <c r="A49" s="48"/>
      <c r="B49" s="1161"/>
      <c r="C49" s="1162"/>
      <c r="D49" s="62"/>
      <c r="E49" s="1153" t="s">
        <v>16</v>
      </c>
      <c r="F49" s="1153"/>
      <c r="G49" s="1153"/>
      <c r="H49" s="1153"/>
      <c r="I49" s="1153"/>
      <c r="J49" s="1154"/>
      <c r="K49" s="63">
        <v>0</v>
      </c>
      <c r="L49" s="64">
        <v>0</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v>18</v>
      </c>
      <c r="L50" s="64">
        <v>17</v>
      </c>
      <c r="M50" s="64">
        <v>18</v>
      </c>
      <c r="N50" s="64">
        <v>11</v>
      </c>
      <c r="O50" s="65">
        <v>13</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391</v>
      </c>
      <c r="L52" s="64">
        <v>333</v>
      </c>
      <c r="M52" s="64">
        <v>321</v>
      </c>
      <c r="N52" s="64">
        <v>291</v>
      </c>
      <c r="O52" s="65">
        <v>278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189</v>
      </c>
      <c r="L53" s="69">
        <v>166</v>
      </c>
      <c r="M53" s="69">
        <v>172</v>
      </c>
      <c r="N53" s="69">
        <v>146</v>
      </c>
      <c r="O53" s="70">
        <v>146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2015-04-23T02:47:32Z</cp:lastPrinted>
  <dcterms:created xsi:type="dcterms:W3CDTF">2015-02-17T05:46:10Z</dcterms:created>
  <dcterms:modified xsi:type="dcterms:W3CDTF">2015-09-09T08:17:25Z</dcterms:modified>
  <cp:category/>
</cp:coreProperties>
</file>