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akkari-ifile\desktop$\takahashi_k\Desktop\送信用フォルダ\04_R2\"/>
    </mc:Choice>
  </mc:AlternateContent>
  <workbookProtection workbookAlgorithmName="SHA-512" workbookHashValue="1UpDzHPzCIXGdsnBKzHK9vzc5IOlWqQ3Xtu0zFmtz4P2tbQ1r0Wgpl8JXOi8ux2Y86ZLKN4141c9e0wdp0JCOA==" workbookSaltValue="+cGZoq5tZavvstZZrqYKlQ==" workbookSpinCount="100000" lockStructure="1"/>
  <bookViews>
    <workbookView xWindow="0" yWindow="0" windowWidth="28800" windowHeight="1245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<sst xmlns="http://schemas.openxmlformats.org/spreadsheetml/2006/main" count="228" uniqueCount="114">
  <si>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</si>
  <si>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</si>
  <si>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</si>
  <si>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</si>
  <si>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</si>
  <si>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</si>
  <si>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</si>
  <si>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</si>
  <si>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</si>
  <si>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</si>
  <si>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</si>
  <si>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</si>
  <si>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</si>
  <si>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</si>
  <si>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</si>
  <si>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</si>
  <si>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</si>
  <si>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</si>
  <si>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</si>
  <si>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</si>
  <si>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</si>
  <si>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</si>
  <si>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</si>
  <si>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</si>
  <si>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</si>
  <si>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</si>
  <si>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</si>
  <si>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</si>
  <si>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</si>
  <si>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</si>
  <si>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</si>
  <si>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</si>
  <si>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</si>
  <si>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</si>
  <si>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</si>
  <si>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</si>
  <si>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</si>
  <si>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</si>
  <si>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</si>
  <si>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</si>
  <si>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</si>
  <si>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</si>
  <si>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</si>
  <si>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</si>
  <si>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</si>
  <si>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</si>
  <si>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</si>
  <si>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</si>
  <si>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</si>
  <si>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</si>
  <si>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</si>
  <si>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</si>
  <si>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</si>
  <si>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</si>
  <si>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</si>
  <si>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</si>
  <si>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</si>
  <si>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</si>
  <si>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</si>
  <si>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</si>
  <si>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</si>
  <si>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</si>
  <si>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</si>
  <si>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</si>
  <si>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</si>
  <si>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</si>
  <si>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</si>
  <si>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</si>
  <si>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</si>
  <si>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</si>
  <si>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</si>
  <si>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</si>
  <si>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</si>
  <si>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</si>
  <si>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</si>
  <si>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</si>
  <si>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</si>
  <si>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</si>
  <si>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</si>
  <si>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</si>
  <si>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</si>
  <si>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</si>
  <si>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</si>
  <si>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</si>
  <si>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</si>
  <si>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</si>
  <si>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</si>
  <si>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</si>
  <si>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</si>
  <si>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</si>
  <si>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</si>
  <si>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</si>
  <si>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</si>
  <si>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</si>
  <si>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</si>
  <si>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</si>
  <si>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</si>
  <si>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</si>
  <si>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真狩村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</si>
  <si>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</si>
  <si>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</si>
  <si>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</si>
  <si>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</si>
  <si>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</si>
  <si>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</si>
  <si>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</si>
  <si>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</si>
  <si>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</si>
  <si>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</si>
  <si>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</si>
  <si>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</si>
  <si>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・管渠については、平成１１年度に供用開始したため、経過年数が短いことから今のところ更新について考えていませんが、点検や清掃など適正な維持管理を継続して実施します。　　　　　　　　　　　　　　　　　　　　　　　　　　　　　　　　　　　　　　　　　　　　　　　　　　　　　　　　　　　　　　　　　　　　　　　　　　　　　　　　　　　　　　　　　　　　　　　　　　　　　　　　　　　　　　　　　　　　　　　　　　　　　　　　　　　　　　　　　　　　　　　　・施設等の更新については、平成２７年度から長寿命化計画の調査及び策定を行い、平成２９年度に実施設計を経て、平成３０年度より浄化センターの電気設備更新工事を実施しており、今後もストックマネジメント計画策定による更新工事を実施します。</t>
    <rPh sb="286" eb="292">
      <t>ジ</t>
    </rPh>
    <rPh sb="309" eb="310">
      <t>イマ</t>
    </rPh>
    <phoneticPr fontId="4"/>
  </si>
  <si>
    <t>・単年度収支が赤字で、経費回収率が１００％を下回っており、汚水処理にかかる費用が一般会計からの繰入金で賄われていることから、適正な料金水準を検討する必要があると考えます。また、今後においてもストックマネジメント計画に基づく更新工事を実施するうえで、経営改善に向けた取組が必要であると考えます。</t>
    <phoneticPr fontId="4"/>
  </si>
  <si>
    <t>・収益的収支比率が１００％を下回っていることから、経営改善に向けた取組が必要であると考えます。　　　　　　　　                                                                                                                   　　　　　　　　　　　　　　　　　　　　　・企業債残高対事業規模比率については、今後において浄化センターの機器更新工事が予定されていることから、注視していきたいと考えます。　　　　　　　　　　　　　　　　　　　　　　　　　　　　　　　　　　　                         　　　　　　　　　・経費回収率については、１００％を下回っていることから、適正な料金収入の確保が必要であると考えます。　　　　　　　　　　　　　　　　　　　　　　　　　　　　　　　　　　　　　　　　　　                                                              　　　　　　　・汚水処理原価については、接続率の向上に向けて実施している未接続対象者に対しての戸別訪問を継続して行い、使用料収入を維持したいと考えます。　　　　　　　　　　　　　　　　　　　　　　　　　　　　　　　　　　　　                          　　・施設利用率については、類似団体平均値とほぼ変わりませんが、夏の観光人口の増加に対応するなど、施設利用率の向上に向けた取組が必要であると考えます。　　　　　　　　　　　　　　　　　　　　　　　　　　　　　　　　　　　　　　　　　　・水洗化率については、類似団体平均値より高く推移していますが、今後も継続して接続率の向上に向けて実施している未接続対象者に対しての戸別訪問を継続して行い、使用料収入を維持したいと考えます。</t>
    <rPh sb="354" eb="355">
      <t>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</si>
</sst>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E88-40D1-8577-826331308101}"/>
            </c:ext>
          </c:extLst>
        </c:ser>
        <c:dLbls>
          <c:showLegendKey val="0"/>
          <c:showVal val="0"/>
          <c:showCatName val="0"/>
          <c:showSerName val="0"/>
          <c:showPercent val="0"/>
          <c:showBubbleSize val="0"/>
        </c:dLbls>
        <c:gapWidth val="150"/>
        <c:axId val="307777664"/>
        <c:axId val="443378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EE88-40D1-8577-826331308101}"/>
            </c:ext>
          </c:extLst>
        </c:ser>
        <c:dLbls>
          <c:showLegendKey val="0"/>
          <c:showVal val="0"/>
          <c:showCatName val="0"/>
          <c:showSerName val="0"/>
          <c:showPercent val="0"/>
          <c:showBubbleSize val="0"/>
        </c:dLbls>
        <c:marker val="1"/>
        <c:smooth val="0"/>
        <c:axId val="307777664"/>
        <c:axId val="443378424"/>
      </c:lineChart>
      <c:dateAx>
        <c:axId val="307777664"/>
        <c:scaling>
          <c:orientation val="minMax"/>
        </c:scaling>
        <c:delete val="1"/>
        <c:axPos val="b"/>
        <c:numFmt formatCode="ge" sourceLinked="1"/>
        <c:majorTickMark val="none"/>
        <c:minorTickMark val="none"/>
        <c:tickLblPos val="none"/>
        <c:crossAx val="443378424"/>
        <c:crosses val="autoZero"/>
        <c:auto val="1"/>
        <c:lblOffset val="100"/>
        <c:baseTimeUnit val="years"/>
      </c:dateAx>
      <c:valAx>
        <c:axId val="443378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77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40.22</c:v>
                </c:pt>
                <c:pt idx="1">
                  <c:v>41.33</c:v>
                </c:pt>
                <c:pt idx="2">
                  <c:v>41.33</c:v>
                </c:pt>
                <c:pt idx="3">
                  <c:v>42</c:v>
                </c:pt>
                <c:pt idx="4">
                  <c:v>42.22</c:v>
                </c:pt>
              </c:numCache>
            </c:numRef>
          </c:val>
          <c:extLst xmlns:c16r2="http://schemas.microsoft.com/office/drawing/2015/06/chart">
            <c:ext xmlns:c16="http://schemas.microsoft.com/office/drawing/2014/chart" uri="{C3380CC4-5D6E-409C-BE32-E72D297353CC}">
              <c16:uniqueId val="{00000000-0398-453F-AB0B-FE37E3F6ED04}"/>
            </c:ext>
          </c:extLst>
        </c:ser>
        <c:dLbls>
          <c:showLegendKey val="0"/>
          <c:showVal val="0"/>
          <c:showCatName val="0"/>
          <c:showSerName val="0"/>
          <c:showPercent val="0"/>
          <c:showBubbleSize val="0"/>
        </c:dLbls>
        <c:gapWidth val="150"/>
        <c:axId val="444329232"/>
        <c:axId val="444329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0398-453F-AB0B-FE37E3F6ED04}"/>
            </c:ext>
          </c:extLst>
        </c:ser>
        <c:dLbls>
          <c:showLegendKey val="0"/>
          <c:showVal val="0"/>
          <c:showCatName val="0"/>
          <c:showSerName val="0"/>
          <c:showPercent val="0"/>
          <c:showBubbleSize val="0"/>
        </c:dLbls>
        <c:marker val="1"/>
        <c:smooth val="0"/>
        <c:axId val="444329232"/>
        <c:axId val="444329624"/>
      </c:lineChart>
      <c:dateAx>
        <c:axId val="444329232"/>
        <c:scaling>
          <c:orientation val="minMax"/>
        </c:scaling>
        <c:delete val="1"/>
        <c:axPos val="b"/>
        <c:numFmt formatCode="ge" sourceLinked="1"/>
        <c:majorTickMark val="none"/>
        <c:minorTickMark val="none"/>
        <c:tickLblPos val="none"/>
        <c:crossAx val="444329624"/>
        <c:crosses val="autoZero"/>
        <c:auto val="1"/>
        <c:lblOffset val="100"/>
        <c:baseTimeUnit val="years"/>
      </c:dateAx>
      <c:valAx>
        <c:axId val="44432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32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97.76</c:v>
                </c:pt>
                <c:pt idx="1">
                  <c:v>97.71</c:v>
                </c:pt>
                <c:pt idx="2">
                  <c:v>97.83</c:v>
                </c:pt>
                <c:pt idx="3">
                  <c:v>97.35</c:v>
                </c:pt>
                <c:pt idx="4">
                  <c:v>97.98</c:v>
                </c:pt>
              </c:numCache>
            </c:numRef>
          </c:val>
          <c:extLst xmlns:c16r2="http://schemas.microsoft.com/office/drawing/2015/06/chart">
            <c:ext xmlns:c16="http://schemas.microsoft.com/office/drawing/2014/chart" uri="{C3380CC4-5D6E-409C-BE32-E72D297353CC}">
              <c16:uniqueId val="{00000000-E24A-49C5-B4D8-DABC4AC89F0A}"/>
            </c:ext>
          </c:extLst>
        </c:ser>
        <c:dLbls>
          <c:showLegendKey val="0"/>
          <c:showVal val="0"/>
          <c:showCatName val="0"/>
          <c:showSerName val="0"/>
          <c:showPercent val="0"/>
          <c:showBubbleSize val="0"/>
        </c:dLbls>
        <c:gapWidth val="150"/>
        <c:axId val="444322960"/>
        <c:axId val="44405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E24A-49C5-B4D8-DABC4AC89F0A}"/>
            </c:ext>
          </c:extLst>
        </c:ser>
        <c:dLbls>
          <c:showLegendKey val="0"/>
          <c:showVal val="0"/>
          <c:showCatName val="0"/>
          <c:showSerName val="0"/>
          <c:showPercent val="0"/>
          <c:showBubbleSize val="0"/>
        </c:dLbls>
        <c:marker val="1"/>
        <c:smooth val="0"/>
        <c:axId val="444322960"/>
        <c:axId val="444057264"/>
      </c:lineChart>
      <c:dateAx>
        <c:axId val="444322960"/>
        <c:scaling>
          <c:orientation val="minMax"/>
        </c:scaling>
        <c:delete val="1"/>
        <c:axPos val="b"/>
        <c:numFmt formatCode="ge" sourceLinked="1"/>
        <c:majorTickMark val="none"/>
        <c:minorTickMark val="none"/>
        <c:tickLblPos val="none"/>
        <c:crossAx val="444057264"/>
        <c:crosses val="autoZero"/>
        <c:auto val="1"/>
        <c:lblOffset val="100"/>
        <c:baseTimeUnit val="years"/>
      </c:dateAx>
      <c:valAx>
        <c:axId val="44405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32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90.52</c:v>
                </c:pt>
                <c:pt idx="1">
                  <c:v>85.92</c:v>
                </c:pt>
                <c:pt idx="2">
                  <c:v>79.900000000000006</c:v>
                </c:pt>
                <c:pt idx="3">
                  <c:v>82.67</c:v>
                </c:pt>
                <c:pt idx="4">
                  <c:v>86.32</c:v>
                </c:pt>
              </c:numCache>
            </c:numRef>
          </c:val>
          <c:extLst xmlns:c16r2="http://schemas.microsoft.com/office/drawing/2015/06/chart">
            <c:ext xmlns:c16="http://schemas.microsoft.com/office/drawing/2014/chart" uri="{C3380CC4-5D6E-409C-BE32-E72D297353CC}">
              <c16:uniqueId val="{00000000-6E39-40FB-8955-CB0D51349762}"/>
            </c:ext>
          </c:extLst>
        </c:ser>
        <c:dLbls>
          <c:showLegendKey val="0"/>
          <c:showVal val="0"/>
          <c:showCatName val="0"/>
          <c:showSerName val="0"/>
          <c:showPercent val="0"/>
          <c:showBubbleSize val="0"/>
        </c:dLbls>
        <c:gapWidth val="150"/>
        <c:axId val="443378032"/>
        <c:axId val="443377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E39-40FB-8955-CB0D51349762}"/>
            </c:ext>
          </c:extLst>
        </c:ser>
        <c:dLbls>
          <c:showLegendKey val="0"/>
          <c:showVal val="0"/>
          <c:showCatName val="0"/>
          <c:showSerName val="0"/>
          <c:showPercent val="0"/>
          <c:showBubbleSize val="0"/>
        </c:dLbls>
        <c:marker val="1"/>
        <c:smooth val="0"/>
        <c:axId val="443378032"/>
        <c:axId val="443377248"/>
      </c:lineChart>
      <c:dateAx>
        <c:axId val="443378032"/>
        <c:scaling>
          <c:orientation val="minMax"/>
        </c:scaling>
        <c:delete val="1"/>
        <c:axPos val="b"/>
        <c:numFmt formatCode="ge" sourceLinked="1"/>
        <c:majorTickMark val="none"/>
        <c:minorTickMark val="none"/>
        <c:tickLblPos val="none"/>
        <c:crossAx val="443377248"/>
        <c:crosses val="autoZero"/>
        <c:auto val="1"/>
        <c:lblOffset val="100"/>
        <c:baseTimeUnit val="years"/>
      </c:dateAx>
      <c:valAx>
        <c:axId val="44337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37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315-4B7B-901A-906E3E1B3E90}"/>
            </c:ext>
          </c:extLst>
        </c:ser>
        <c:dLbls>
          <c:showLegendKey val="0"/>
          <c:showVal val="0"/>
          <c:showCatName val="0"/>
          <c:showSerName val="0"/>
          <c:showPercent val="0"/>
          <c:showBubbleSize val="0"/>
        </c:dLbls>
        <c:gapWidth val="150"/>
        <c:axId val="443379208"/>
        <c:axId val="443374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315-4B7B-901A-906E3E1B3E90}"/>
            </c:ext>
          </c:extLst>
        </c:ser>
        <c:dLbls>
          <c:showLegendKey val="0"/>
          <c:showVal val="0"/>
          <c:showCatName val="0"/>
          <c:showSerName val="0"/>
          <c:showPercent val="0"/>
          <c:showBubbleSize val="0"/>
        </c:dLbls>
        <c:marker val="1"/>
        <c:smooth val="0"/>
        <c:axId val="443379208"/>
        <c:axId val="443374504"/>
      </c:lineChart>
      <c:dateAx>
        <c:axId val="443379208"/>
        <c:scaling>
          <c:orientation val="minMax"/>
        </c:scaling>
        <c:delete val="1"/>
        <c:axPos val="b"/>
        <c:numFmt formatCode="ge" sourceLinked="1"/>
        <c:majorTickMark val="none"/>
        <c:minorTickMark val="none"/>
        <c:tickLblPos val="none"/>
        <c:crossAx val="443374504"/>
        <c:crosses val="autoZero"/>
        <c:auto val="1"/>
        <c:lblOffset val="100"/>
        <c:baseTimeUnit val="years"/>
      </c:dateAx>
      <c:valAx>
        <c:axId val="443374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37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D48-4603-B7FB-C321E01156B9}"/>
            </c:ext>
          </c:extLst>
        </c:ser>
        <c:dLbls>
          <c:showLegendKey val="0"/>
          <c:showVal val="0"/>
          <c:showCatName val="0"/>
          <c:showSerName val="0"/>
          <c:showPercent val="0"/>
          <c:showBubbleSize val="0"/>
        </c:dLbls>
        <c:gapWidth val="150"/>
        <c:axId val="443376072"/>
        <c:axId val="44337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D48-4603-B7FB-C321E01156B9}"/>
            </c:ext>
          </c:extLst>
        </c:ser>
        <c:dLbls>
          <c:showLegendKey val="0"/>
          <c:showVal val="0"/>
          <c:showCatName val="0"/>
          <c:showSerName val="0"/>
          <c:showPercent val="0"/>
          <c:showBubbleSize val="0"/>
        </c:dLbls>
        <c:marker val="1"/>
        <c:smooth val="0"/>
        <c:axId val="443376072"/>
        <c:axId val="443379600"/>
      </c:lineChart>
      <c:dateAx>
        <c:axId val="443376072"/>
        <c:scaling>
          <c:orientation val="minMax"/>
        </c:scaling>
        <c:delete val="1"/>
        <c:axPos val="b"/>
        <c:numFmt formatCode="ge" sourceLinked="1"/>
        <c:majorTickMark val="none"/>
        <c:minorTickMark val="none"/>
        <c:tickLblPos val="none"/>
        <c:crossAx val="443379600"/>
        <c:crosses val="autoZero"/>
        <c:auto val="1"/>
        <c:lblOffset val="100"/>
        <c:baseTimeUnit val="years"/>
      </c:dateAx>
      <c:valAx>
        <c:axId val="44337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376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EF0-40D8-9894-98D843F005AD}"/>
            </c:ext>
          </c:extLst>
        </c:ser>
        <c:dLbls>
          <c:showLegendKey val="0"/>
          <c:showVal val="0"/>
          <c:showCatName val="0"/>
          <c:showSerName val="0"/>
          <c:showPercent val="0"/>
          <c:showBubbleSize val="0"/>
        </c:dLbls>
        <c:gapWidth val="150"/>
        <c:axId val="443372152"/>
        <c:axId val="44337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F0-40D8-9894-98D843F005AD}"/>
            </c:ext>
          </c:extLst>
        </c:ser>
        <c:dLbls>
          <c:showLegendKey val="0"/>
          <c:showVal val="0"/>
          <c:showCatName val="0"/>
          <c:showSerName val="0"/>
          <c:showPercent val="0"/>
          <c:showBubbleSize val="0"/>
        </c:dLbls>
        <c:marker val="1"/>
        <c:smooth val="0"/>
        <c:axId val="443372152"/>
        <c:axId val="443372544"/>
      </c:lineChart>
      <c:dateAx>
        <c:axId val="443372152"/>
        <c:scaling>
          <c:orientation val="minMax"/>
        </c:scaling>
        <c:delete val="1"/>
        <c:axPos val="b"/>
        <c:numFmt formatCode="ge" sourceLinked="1"/>
        <c:majorTickMark val="none"/>
        <c:minorTickMark val="none"/>
        <c:tickLblPos val="none"/>
        <c:crossAx val="443372544"/>
        <c:crosses val="autoZero"/>
        <c:auto val="1"/>
        <c:lblOffset val="100"/>
        <c:baseTimeUnit val="years"/>
      </c:dateAx>
      <c:valAx>
        <c:axId val="44337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37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DF8-4A4A-8E57-B69C5E6A89B8}"/>
            </c:ext>
          </c:extLst>
        </c:ser>
        <c:dLbls>
          <c:showLegendKey val="0"/>
          <c:showVal val="0"/>
          <c:showCatName val="0"/>
          <c:showSerName val="0"/>
          <c:showPercent val="0"/>
          <c:showBubbleSize val="0"/>
        </c:dLbls>
        <c:gapWidth val="150"/>
        <c:axId val="443376856"/>
        <c:axId val="44432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DF8-4A4A-8E57-B69C5E6A89B8}"/>
            </c:ext>
          </c:extLst>
        </c:ser>
        <c:dLbls>
          <c:showLegendKey val="0"/>
          <c:showVal val="0"/>
          <c:showCatName val="0"/>
          <c:showSerName val="0"/>
          <c:showPercent val="0"/>
          <c:showBubbleSize val="0"/>
        </c:dLbls>
        <c:marker val="1"/>
        <c:smooth val="0"/>
        <c:axId val="443376856"/>
        <c:axId val="444324528"/>
      </c:lineChart>
      <c:dateAx>
        <c:axId val="443376856"/>
        <c:scaling>
          <c:orientation val="minMax"/>
        </c:scaling>
        <c:delete val="1"/>
        <c:axPos val="b"/>
        <c:numFmt formatCode="ge" sourceLinked="1"/>
        <c:majorTickMark val="none"/>
        <c:minorTickMark val="none"/>
        <c:tickLblPos val="none"/>
        <c:crossAx val="444324528"/>
        <c:crosses val="autoZero"/>
        <c:auto val="1"/>
        <c:lblOffset val="100"/>
        <c:baseTimeUnit val="years"/>
      </c:dateAx>
      <c:valAx>
        <c:axId val="44432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376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761-4A16-A3CF-0AFD09AD481F}"/>
            </c:ext>
          </c:extLst>
        </c:ser>
        <c:dLbls>
          <c:showLegendKey val="0"/>
          <c:showVal val="0"/>
          <c:showCatName val="0"/>
          <c:showSerName val="0"/>
          <c:showPercent val="0"/>
          <c:showBubbleSize val="0"/>
        </c:dLbls>
        <c:gapWidth val="150"/>
        <c:axId val="444323744"/>
        <c:axId val="444325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E761-4A16-A3CF-0AFD09AD481F}"/>
            </c:ext>
          </c:extLst>
        </c:ser>
        <c:dLbls>
          <c:showLegendKey val="0"/>
          <c:showVal val="0"/>
          <c:showCatName val="0"/>
          <c:showSerName val="0"/>
          <c:showPercent val="0"/>
          <c:showBubbleSize val="0"/>
        </c:dLbls>
        <c:marker val="1"/>
        <c:smooth val="0"/>
        <c:axId val="444323744"/>
        <c:axId val="444325704"/>
      </c:lineChart>
      <c:dateAx>
        <c:axId val="444323744"/>
        <c:scaling>
          <c:orientation val="minMax"/>
        </c:scaling>
        <c:delete val="1"/>
        <c:axPos val="b"/>
        <c:numFmt formatCode="ge" sourceLinked="1"/>
        <c:majorTickMark val="none"/>
        <c:minorTickMark val="none"/>
        <c:tickLblPos val="none"/>
        <c:crossAx val="444325704"/>
        <c:crosses val="autoZero"/>
        <c:auto val="1"/>
        <c:lblOffset val="100"/>
        <c:baseTimeUnit val="years"/>
      </c:dateAx>
      <c:valAx>
        <c:axId val="44432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32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72.69</c:v>
                </c:pt>
                <c:pt idx="1">
                  <c:v>63.77</c:v>
                </c:pt>
                <c:pt idx="2">
                  <c:v>53.79</c:v>
                </c:pt>
                <c:pt idx="3">
                  <c:v>58.78</c:v>
                </c:pt>
                <c:pt idx="4">
                  <c:v>65.930000000000007</c:v>
                </c:pt>
              </c:numCache>
            </c:numRef>
          </c:val>
          <c:extLst xmlns:c16r2="http://schemas.microsoft.com/office/drawing/2015/06/chart">
            <c:ext xmlns:c16="http://schemas.microsoft.com/office/drawing/2014/chart" uri="{C3380CC4-5D6E-409C-BE32-E72D297353CC}">
              <c16:uniqueId val="{00000000-EAE0-45D0-B01C-931416D74B49}"/>
            </c:ext>
          </c:extLst>
        </c:ser>
        <c:dLbls>
          <c:showLegendKey val="0"/>
          <c:showVal val="0"/>
          <c:showCatName val="0"/>
          <c:showSerName val="0"/>
          <c:showPercent val="0"/>
          <c:showBubbleSize val="0"/>
        </c:dLbls>
        <c:gapWidth val="150"/>
        <c:axId val="444324136"/>
        <c:axId val="44432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EAE0-45D0-B01C-931416D74B49}"/>
            </c:ext>
          </c:extLst>
        </c:ser>
        <c:dLbls>
          <c:showLegendKey val="0"/>
          <c:showVal val="0"/>
          <c:showCatName val="0"/>
          <c:showSerName val="0"/>
          <c:showPercent val="0"/>
          <c:showBubbleSize val="0"/>
        </c:dLbls>
        <c:marker val="1"/>
        <c:smooth val="0"/>
        <c:axId val="444324136"/>
        <c:axId val="444328448"/>
      </c:lineChart>
      <c:dateAx>
        <c:axId val="444324136"/>
        <c:scaling>
          <c:orientation val="minMax"/>
        </c:scaling>
        <c:delete val="1"/>
        <c:axPos val="b"/>
        <c:numFmt formatCode="ge" sourceLinked="1"/>
        <c:majorTickMark val="none"/>
        <c:minorTickMark val="none"/>
        <c:tickLblPos val="none"/>
        <c:crossAx val="444328448"/>
        <c:crosses val="autoZero"/>
        <c:auto val="1"/>
        <c:lblOffset val="100"/>
        <c:baseTimeUnit val="years"/>
      </c:dateAx>
      <c:valAx>
        <c:axId val="44432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32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279.11</c:v>
                </c:pt>
                <c:pt idx="1">
                  <c:v>328.6</c:v>
                </c:pt>
                <c:pt idx="2">
                  <c:v>391.16</c:v>
                </c:pt>
                <c:pt idx="3">
                  <c:v>357.9</c:v>
                </c:pt>
                <c:pt idx="4">
                  <c:v>325.39999999999998</c:v>
                </c:pt>
              </c:numCache>
            </c:numRef>
          </c:val>
          <c:extLst xmlns:c16r2="http://schemas.microsoft.com/office/drawing/2015/06/chart">
            <c:ext xmlns:c16="http://schemas.microsoft.com/office/drawing/2014/chart" uri="{C3380CC4-5D6E-409C-BE32-E72D297353CC}">
              <c16:uniqueId val="{00000000-1AB2-47CB-B9A4-61C6F0D62232}"/>
            </c:ext>
          </c:extLst>
        </c:ser>
        <c:dLbls>
          <c:showLegendKey val="0"/>
          <c:showVal val="0"/>
          <c:showCatName val="0"/>
          <c:showSerName val="0"/>
          <c:showPercent val="0"/>
          <c:showBubbleSize val="0"/>
        </c:dLbls>
        <c:gapWidth val="150"/>
        <c:axId val="444326096"/>
        <c:axId val="444328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1AB2-47CB-B9A4-61C6F0D62232}"/>
            </c:ext>
          </c:extLst>
        </c:ser>
        <c:dLbls>
          <c:showLegendKey val="0"/>
          <c:showVal val="0"/>
          <c:showCatName val="0"/>
          <c:showSerName val="0"/>
          <c:showPercent val="0"/>
          <c:showBubbleSize val="0"/>
        </c:dLbls>
        <c:marker val="1"/>
        <c:smooth val="0"/>
        <c:axId val="444326096"/>
        <c:axId val="444328840"/>
      </c:lineChart>
      <c:dateAx>
        <c:axId val="444326096"/>
        <c:scaling>
          <c:orientation val="minMax"/>
        </c:scaling>
        <c:delete val="1"/>
        <c:axPos val="b"/>
        <c:numFmt formatCode="ge" sourceLinked="1"/>
        <c:majorTickMark val="none"/>
        <c:minorTickMark val="none"/>
        <c:tickLblPos val="none"/>
        <c:crossAx val="444328840"/>
        <c:crosses val="autoZero"/>
        <c:auto val="1"/>
        <c:lblOffset val="100"/>
        <c:baseTimeUnit val="years"/>
      </c:dateAx>
      <c:valAx>
        <c:axId val="44432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32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北海道　真狩村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2102</v>
      </c>
      <c r="AM8" s="50"/>
      <c r="AN8" s="50"/>
      <c r="AO8" s="50"/>
      <c r="AP8" s="50"/>
      <c r="AQ8" s="50"/>
      <c r="AR8" s="50"/>
      <c r="AS8" s="50"/>
      <c r="AT8" s="45">
        <f>データ!T6</f>
        <v>114.25</v>
      </c>
      <c r="AU8" s="45"/>
      <c r="AV8" s="45"/>
      <c r="AW8" s="45"/>
      <c r="AX8" s="45"/>
      <c r="AY8" s="45"/>
      <c r="AZ8" s="45"/>
      <c r="BA8" s="45"/>
      <c r="BB8" s="45">
        <f>データ!U6</f>
        <v>18.399999999999999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62.47</v>
      </c>
      <c r="Q10" s="45"/>
      <c r="R10" s="45"/>
      <c r="S10" s="45"/>
      <c r="T10" s="45"/>
      <c r="U10" s="45"/>
      <c r="V10" s="45"/>
      <c r="W10" s="45">
        <f>データ!Q6</f>
        <v>86.61</v>
      </c>
      <c r="X10" s="45"/>
      <c r="Y10" s="45"/>
      <c r="Z10" s="45"/>
      <c r="AA10" s="45"/>
      <c r="AB10" s="45"/>
      <c r="AC10" s="45"/>
      <c r="AD10" s="50">
        <f>データ!R6</f>
        <v>3903</v>
      </c>
      <c r="AE10" s="50"/>
      <c r="AF10" s="50"/>
      <c r="AG10" s="50"/>
      <c r="AH10" s="50"/>
      <c r="AI10" s="50"/>
      <c r="AJ10" s="50"/>
      <c r="AK10" s="2"/>
      <c r="AL10" s="50">
        <f>データ!V6</f>
        <v>1290</v>
      </c>
      <c r="AM10" s="50"/>
      <c r="AN10" s="50"/>
      <c r="AO10" s="50"/>
      <c r="AP10" s="50"/>
      <c r="AQ10" s="50"/>
      <c r="AR10" s="50"/>
      <c r="AS10" s="50"/>
      <c r="AT10" s="45">
        <f>データ!W6</f>
        <v>0.89</v>
      </c>
      <c r="AU10" s="45"/>
      <c r="AV10" s="45"/>
      <c r="AW10" s="45"/>
      <c r="AX10" s="45"/>
      <c r="AY10" s="45"/>
      <c r="AZ10" s="45"/>
      <c r="BA10" s="45"/>
      <c r="BB10" s="45">
        <f>データ!X6</f>
        <v>1449.44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wyxIU7D7loSuGV+4MNkrB5lgro/AHMpgG9F2hBUjdXkoxtDRi/ozCH9OtSegE/tNn+0XH2PubQ5QPaJXMyFNAQ==" saltValue="2WTiMFXFQgIIVrcEX9oMY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13960</v>
      </c>
      <c r="D6" s="33">
        <f t="shared" si="3"/>
        <v>47</v>
      </c>
      <c r="E6" s="33">
        <f t="shared" si="3"/>
        <v>17</v>
      </c>
      <c r="F6" s="33">
        <f t="shared" si="3"/>
        <v>4</v>
      </c>
      <c r="G6" s="33">
        <f t="shared" si="3"/>
        <v>0</v>
      </c>
      <c r="H6" s="33" t="str">
        <f t="shared" si="3"/>
        <v>北海道　真狩村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62.47</v>
      </c>
      <c r="Q6" s="34">
        <f t="shared" si="3"/>
        <v>86.61</v>
      </c>
      <c r="R6" s="34">
        <f t="shared" si="3"/>
        <v>3903</v>
      </c>
      <c r="S6" s="34">
        <f t="shared" si="3"/>
        <v>2102</v>
      </c>
      <c r="T6" s="34">
        <f t="shared" si="3"/>
        <v>114.25</v>
      </c>
      <c r="U6" s="34">
        <f t="shared" si="3"/>
        <v>18.399999999999999</v>
      </c>
      <c r="V6" s="34">
        <f t="shared" si="3"/>
        <v>1290</v>
      </c>
      <c r="W6" s="34">
        <f t="shared" si="3"/>
        <v>0.89</v>
      </c>
      <c r="X6" s="34">
        <f t="shared" si="3"/>
        <v>1449.44</v>
      </c>
      <c r="Y6" s="35">
        <f>IF(Y7="",NA(),Y7)</f>
        <v>90.52</v>
      </c>
      <c r="Z6" s="35">
        <f t="shared" ref="Z6:AH6" si="4">IF(Z7="",NA(),Z7)</f>
        <v>85.92</v>
      </c>
      <c r="AA6" s="35">
        <f t="shared" si="4"/>
        <v>79.900000000000006</v>
      </c>
      <c r="AB6" s="35">
        <f t="shared" si="4"/>
        <v>82.67</v>
      </c>
      <c r="AC6" s="35">
        <f t="shared" si="4"/>
        <v>86.32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72.69</v>
      </c>
      <c r="BR6" s="35">
        <f t="shared" ref="BR6:BZ6" si="8">IF(BR7="",NA(),BR7)</f>
        <v>63.77</v>
      </c>
      <c r="BS6" s="35">
        <f t="shared" si="8"/>
        <v>53.79</v>
      </c>
      <c r="BT6" s="35">
        <f t="shared" si="8"/>
        <v>58.78</v>
      </c>
      <c r="BU6" s="35">
        <f t="shared" si="8"/>
        <v>65.930000000000007</v>
      </c>
      <c r="BV6" s="35">
        <f t="shared" si="8"/>
        <v>66.56</v>
      </c>
      <c r="BW6" s="35">
        <f t="shared" si="8"/>
        <v>66.22</v>
      </c>
      <c r="BX6" s="35">
        <f t="shared" si="8"/>
        <v>69.87</v>
      </c>
      <c r="BY6" s="35">
        <f t="shared" si="8"/>
        <v>74.3</v>
      </c>
      <c r="BZ6" s="35">
        <f t="shared" si="8"/>
        <v>72.260000000000005</v>
      </c>
      <c r="CA6" s="34" t="str">
        <f>IF(CA7="","",IF(CA7="-","【-】","【"&amp;SUBSTITUTE(TEXT(CA7,"#,##0.00"),"-","△")&amp;"】"))</f>
        <v>【74.48】</v>
      </c>
      <c r="CB6" s="35">
        <f>IF(CB7="",NA(),CB7)</f>
        <v>279.11</v>
      </c>
      <c r="CC6" s="35">
        <f t="shared" ref="CC6:CK6" si="9">IF(CC7="",NA(),CC7)</f>
        <v>328.6</v>
      </c>
      <c r="CD6" s="35">
        <f t="shared" si="9"/>
        <v>391.16</v>
      </c>
      <c r="CE6" s="35">
        <f t="shared" si="9"/>
        <v>357.9</v>
      </c>
      <c r="CF6" s="35">
        <f t="shared" si="9"/>
        <v>325.39999999999998</v>
      </c>
      <c r="CG6" s="35">
        <f t="shared" si="9"/>
        <v>244.29</v>
      </c>
      <c r="CH6" s="35">
        <f t="shared" si="9"/>
        <v>246.72</v>
      </c>
      <c r="CI6" s="35">
        <f t="shared" si="9"/>
        <v>234.96</v>
      </c>
      <c r="CJ6" s="35">
        <f t="shared" si="9"/>
        <v>221.81</v>
      </c>
      <c r="CK6" s="35">
        <f t="shared" si="9"/>
        <v>230.02</v>
      </c>
      <c r="CL6" s="34" t="str">
        <f>IF(CL7="","",IF(CL7="-","【-】","【"&amp;SUBSTITUTE(TEXT(CL7,"#,##0.00"),"-","△")&amp;"】"))</f>
        <v>【219.46】</v>
      </c>
      <c r="CM6" s="35">
        <f>IF(CM7="",NA(),CM7)</f>
        <v>40.22</v>
      </c>
      <c r="CN6" s="35">
        <f t="shared" ref="CN6:CV6" si="10">IF(CN7="",NA(),CN7)</f>
        <v>41.33</v>
      </c>
      <c r="CO6" s="35">
        <f t="shared" si="10"/>
        <v>41.33</v>
      </c>
      <c r="CP6" s="35">
        <f t="shared" si="10"/>
        <v>42</v>
      </c>
      <c r="CQ6" s="35">
        <f t="shared" si="10"/>
        <v>42.22</v>
      </c>
      <c r="CR6" s="35">
        <f t="shared" si="10"/>
        <v>43.58</v>
      </c>
      <c r="CS6" s="35">
        <f t="shared" si="10"/>
        <v>41.35</v>
      </c>
      <c r="CT6" s="35">
        <f t="shared" si="10"/>
        <v>42.9</v>
      </c>
      <c r="CU6" s="35">
        <f t="shared" si="10"/>
        <v>43.36</v>
      </c>
      <c r="CV6" s="35">
        <f t="shared" si="10"/>
        <v>42.56</v>
      </c>
      <c r="CW6" s="34" t="str">
        <f>IF(CW7="","",IF(CW7="-","【-】","【"&amp;SUBSTITUTE(TEXT(CW7,"#,##0.00"),"-","△")&amp;"】"))</f>
        <v>【42.82】</v>
      </c>
      <c r="CX6" s="35">
        <f>IF(CX7="",NA(),CX7)</f>
        <v>97.76</v>
      </c>
      <c r="CY6" s="35">
        <f t="shared" ref="CY6:DG6" si="11">IF(CY7="",NA(),CY7)</f>
        <v>97.71</v>
      </c>
      <c r="CZ6" s="35">
        <f t="shared" si="11"/>
        <v>97.83</v>
      </c>
      <c r="DA6" s="35">
        <f t="shared" si="11"/>
        <v>97.35</v>
      </c>
      <c r="DB6" s="35">
        <f t="shared" si="11"/>
        <v>97.98</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13960</v>
      </c>
      <c r="D7" s="37">
        <v>47</v>
      </c>
      <c r="E7" s="37">
        <v>17</v>
      </c>
      <c r="F7" s="37">
        <v>4</v>
      </c>
      <c r="G7" s="37">
        <v>0</v>
      </c>
      <c r="H7" s="37" t="s">
        <v>98</v>
      </c>
      <c r="I7" s="37" t="s">
        <v>99</v>
      </c>
      <c r="J7" s="37" t="s">
        <v>100</v>
      </c>
      <c r="K7" s="37" t="s">
        <v>101</v>
      </c>
      <c r="L7" s="37" t="s">
        <v>102</v>
      </c>
      <c r="M7" s="37" t="s">
        <v>103</v>
      </c>
      <c r="N7" s="38" t="s">
        <v>104</v>
      </c>
      <c r="O7" s="38" t="s">
        <v>105</v>
      </c>
      <c r="P7" s="38">
        <v>62.47</v>
      </c>
      <c r="Q7" s="38">
        <v>86.61</v>
      </c>
      <c r="R7" s="38">
        <v>3903</v>
      </c>
      <c r="S7" s="38">
        <v>2102</v>
      </c>
      <c r="T7" s="38">
        <v>114.25</v>
      </c>
      <c r="U7" s="38">
        <v>18.399999999999999</v>
      </c>
      <c r="V7" s="38">
        <v>1290</v>
      </c>
      <c r="W7" s="38">
        <v>0.89</v>
      </c>
      <c r="X7" s="38">
        <v>1449.44</v>
      </c>
      <c r="Y7" s="38">
        <v>90.52</v>
      </c>
      <c r="Z7" s="38">
        <v>85.92</v>
      </c>
      <c r="AA7" s="38">
        <v>79.900000000000006</v>
      </c>
      <c r="AB7" s="38">
        <v>82.67</v>
      </c>
      <c r="AC7" s="38">
        <v>86.32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1436</v>
      </c>
      <c r="BL7" s="38">
        <v>1434.89</v>
      </c>
      <c r="BM7" s="38">
        <v>1298.9100000000001</v>
      </c>
      <c r="BN7" s="38">
        <v>1243.71</v>
      </c>
      <c r="BO7" s="38">
        <v>1194.1500000000001</v>
      </c>
      <c r="BP7" s="38">
        <v>1209.4000000000001</v>
      </c>
      <c r="BQ7" s="38">
        <v>72.69</v>
      </c>
      <c r="BR7" s="38">
        <v>63.77</v>
      </c>
      <c r="BS7" s="38">
        <v>53.79</v>
      </c>
      <c r="BT7" s="38">
        <v>58.78</v>
      </c>
      <c r="BU7" s="38">
        <v>65.930000000000007</v>
      </c>
      <c r="BV7" s="38">
        <v>66.56</v>
      </c>
      <c r="BW7" s="38">
        <v>66.22</v>
      </c>
      <c r="BX7" s="38">
        <v>69.87</v>
      </c>
      <c r="BY7" s="38">
        <v>74.3</v>
      </c>
      <c r="BZ7" s="38">
        <v>72.260000000000005</v>
      </c>
      <c r="CA7" s="38">
        <v>74.48</v>
      </c>
      <c r="CB7" s="38">
        <v>279.11</v>
      </c>
      <c r="CC7" s="38">
        <v>328.6</v>
      </c>
      <c r="CD7" s="38">
        <v>391.16</v>
      </c>
      <c r="CE7" s="38">
        <v>357.9</v>
      </c>
      <c r="CF7" s="38">
        <v>325.39999999999998</v>
      </c>
      <c r="CG7" s="38">
        <v>244.29</v>
      </c>
      <c r="CH7" s="38">
        <v>246.72</v>
      </c>
      <c r="CI7" s="38">
        <v>234.96</v>
      </c>
      <c r="CJ7" s="38">
        <v>221.81</v>
      </c>
      <c r="CK7" s="38">
        <v>230.02</v>
      </c>
      <c r="CL7" s="38">
        <v>219.46</v>
      </c>
      <c r="CM7" s="38">
        <v>40.22</v>
      </c>
      <c r="CN7" s="38">
        <v>41.33</v>
      </c>
      <c r="CO7" s="38">
        <v>41.33</v>
      </c>
      <c r="CP7" s="38">
        <v>42</v>
      </c>
      <c r="CQ7" s="38">
        <v>42.22</v>
      </c>
      <c r="CR7" s="38">
        <v>43.58</v>
      </c>
      <c r="CS7" s="38">
        <v>41.35</v>
      </c>
      <c r="CT7" s="38">
        <v>42.9</v>
      </c>
      <c r="CU7" s="38">
        <v>43.36</v>
      </c>
      <c r="CV7" s="38">
        <v>42.56</v>
      </c>
      <c r="CW7" s="38">
        <v>42.82</v>
      </c>
      <c r="CX7" s="38">
        <v>97.76</v>
      </c>
      <c r="CY7" s="38">
        <v>97.71</v>
      </c>
      <c r="CZ7" s="38">
        <v>97.83</v>
      </c>
      <c r="DA7" s="38">
        <v>97.35</v>
      </c>
      <c r="DB7" s="38">
        <v>97.98</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髙橋　謙治</cp:lastModifiedBy>
  <dcterms:created xsi:type="dcterms:W3CDTF">2019-12-05T05:09:09Z</dcterms:created>
  <dcterms:modified xsi:type="dcterms:W3CDTF">2021-02-25T04:53:55Z</dcterms:modified>
  <cp:category/>
</cp:coreProperties>
</file>