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vB2zojQfy/Xv+i8ipmmzFEASkmQOPFrYI9AtFGPYjjE4Y4LC8YQiqB4x/vstnIYHFZUtvfbHlPAPAXUIxj+/A==" workbookSaltValue="TDl4KZ+vhCEQNNUF3fAxJ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<sst xmlns="http://schemas.openxmlformats.org/spreadsheetml/2006/main" xmlns:r="http://schemas.openxmlformats.org/officeDocument/2006/relationships" count="114" uniqueCount="114">
  <si>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</si>
  <si>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</si>
  <si>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</si>
  <si>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</si>
  <si>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</si>
  <si>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</si>
  <si>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</si>
  <si>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</si>
  <si>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</si>
  <si>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</si>
  <si>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</si>
  <si>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</si>
  <si>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</si>
  <si>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</si>
  <si>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</si>
  <si>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</si>
  <si>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</si>
  <si>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</si>
  <si>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</si>
  <si>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</si>
  <si>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</si>
  <si>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</si>
  <si>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</si>
  <si>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</si>
  <si>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</si>
  <si>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</si>
  <si>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</si>
  <si>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</si>
  <si>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</si>
  <si>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</si>
  <si>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</si>
  <si>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</si>
  <si>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</si>
  <si>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</si>
  <si>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</si>
  <si>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</si>
  <si>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</si>
  <si>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</si>
  <si>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</si>
  <si>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</si>
  <si>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</si>
  <si>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</si>
  <si>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</si>
  <si>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</si>
  <si>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</si>
  <si>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</si>
  <si>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</si>
  <si>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</si>
  <si>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</si>
  <si>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</si>
  <si>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</si>
  <si>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</si>
  <si>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</si>
  <si>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</si>
  <si>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</si>
  <si>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</si>
  <si>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</si>
  <si>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</si>
  <si>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</si>
  <si>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</si>
  <si>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</si>
  <si>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</si>
  <si>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</si>
  <si>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</si>
  <si>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</si>
  <si>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</si>
  <si>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</si>
  <si>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</si>
  <si>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</si>
  <si>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</si>
  <si>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</si>
  <si>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</si>
  <si>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</si>
  <si>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　管渠については、平成11年度に供用開始したため、経過年数が短いことから今のところ更新について考えていませんが、点検や清掃など適正な維持管理を継続して実施します。
　施設等の更新については、平成30年度から令和元年度にかけて浄化センターの電気設備更新工事を実施し、令和3年度から浄化センター外機械設備更新工事を実施しています。また、ストックマネジメントの２期に突入し、施設の耐震診断等の実施も予定している。今後も処理施設の停止による公共用水域の水質悪化などに陥らないよう、ストックマネジメント計画策定による更新工事を実施します。</t>
    <rPh sb="178" eb="179">
      <t>キ</t>
    </rPh>
    <rPh sb="180" eb="182">
      <t>トツニュウ</t>
    </rPh>
    <rPh sb="184" eb="186">
      <t>シセツ</t>
    </rPh>
    <rPh sb="187" eb="189">
      <t>タイシン</t>
    </rPh>
    <rPh sb="189" eb="191">
      <t>シンダン</t>
    </rPh>
    <rPh sb="191" eb="192">
      <t>トウ</t>
    </rPh>
    <rPh sb="193" eb="195">
      <t>ジッシ</t>
    </rPh>
    <rPh sb="196" eb="198">
      <t>ヨテイ</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</si>
  <si>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</si>
  <si>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</si>
  <si>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</si>
  <si>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</si>
  <si>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</si>
  <si>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</si>
  <si>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</si>
  <si>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</si>
  <si>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</si>
  <si>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</si>
  <si>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</si>
  <si>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</si>
  <si>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</si>
  <si>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</si>
  <si>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</si>
  <si>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</si>
  <si>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</si>
  <si>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</si>
  <si>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</si>
  <si>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</si>
  <si>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</si>
  <si>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</si>
  <si>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</si>
  <si>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真狩村</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</si>
  <si>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</si>
  <si>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</si>
  <si>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</si>
  <si>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</si>
  <si>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</si>
  <si>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</si>
  <si>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</si>
  <si>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</si>
  <si>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</si>
  <si>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</si>
  <si>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</si>
  <si>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</si>
  <si>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</si>
  <si>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</si>
  <si>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6年度より法適用となった関係から、それ以前のデータについては0となっている。令和6年度は、経費回収率が100％を上回っているものの、汚水処理にかかる費用が一般会計からの補助金で賄われていることから、適正な料金水準を検討する必要があると考えます。
　施設の更新工事については、ストックマネジメント計画に基づいて実施し、経営改善に向けた取組が必要であると考えます。
　企業会計に移行したことにより、下水道事業の財務内容（資産や負債など）や損益（赤字か黒字）を明確にして、中長期的な経営見通しを把握しやすくします。</t>
    <rPh sb="1" eb="3">
      <t>レイワ</t>
    </rPh>
    <rPh sb="4" eb="6">
      <t>ネンド</t>
    </rPh>
    <rPh sb="8" eb="9">
      <t>ホウ</t>
    </rPh>
    <rPh sb="9" eb="11">
      <t>テキヨウ</t>
    </rPh>
    <rPh sb="15" eb="17">
      <t>カンケイ</t>
    </rPh>
    <rPh sb="22" eb="24">
      <t>イゼン</t>
    </rPh>
    <rPh sb="41" eb="43">
      <t>レイワ</t>
    </rPh>
    <rPh sb="44" eb="46">
      <t>ネンド</t>
    </rPh>
    <rPh sb="59" eb="61">
      <t>ウワマワ</t>
    </rPh>
    <rPh sb="87" eb="89">
      <t>ホジョ</t>
    </rPh>
    <rPh sb="185" eb="187">
      <t>キギョウ</t>
    </rPh>
    <rPh sb="187" eb="189">
      <t>カイケイ</t>
    </rPh>
    <rPh sb="190" eb="192">
      <t>イコウ</t>
    </rPh>
    <phoneticPr fontId="13"/>
  </si>
  <si>
    <t>・経常収支比率は100％を上回っているものの、その多くは他会計補助金（一般会計からの補助）によるものであるため、適切な料金設定や経営改善に向けた取組が必要であると考えます。
・流動比率については、今後、事業実施にあたり企業債の借り入れが増加する見込みであるが、平均値を下回っていることから、経営改善を図っていきます。
・経費回収率については、100％を下回っていることから、適正な料金の設定や収入の確保が必要であると考えます。
・汚水処理原価については、接続率の向上に向けて実施している未接続対象者に対しての戸別訪問を継続して行い、使用料収入を維持したいと考えます。
・施設利用率については、類似団体平均値とほぼ変わりませんが、夏の観光人口の増加に対応するなど、施設利用率の向上に向けた取組が必要であると考えます。
・水洗化率については、類似団体平均値より高く推移していますが、今後も継続して接続率の向上に向けて実施している未接続対象者に対しての戸別訪問を継続して行い、使用料収入を維持したいと考えます。</t>
    <rPh sb="1" eb="3">
      <t>ケイジョウ</t>
    </rPh>
    <rPh sb="13" eb="15">
      <t>ウワマワ</t>
    </rPh>
    <rPh sb="25" eb="26">
      <t>オオ</t>
    </rPh>
    <rPh sb="28" eb="29">
      <t>タ</t>
    </rPh>
    <rPh sb="29" eb="31">
      <t>カイケイ</t>
    </rPh>
    <rPh sb="31" eb="34">
      <t>ホジョキン</t>
    </rPh>
    <rPh sb="35" eb="37">
      <t>イッパン</t>
    </rPh>
    <rPh sb="37" eb="39">
      <t>カイケイ</t>
    </rPh>
    <rPh sb="42" eb="44">
      <t>ホジョ</t>
    </rPh>
    <rPh sb="56" eb="58">
      <t>テキセツ</t>
    </rPh>
    <rPh sb="59" eb="61">
      <t>リョウキン</t>
    </rPh>
    <rPh sb="61" eb="63">
      <t>セッテイ</t>
    </rPh>
    <rPh sb="88" eb="90">
      <t>リュウドウ</t>
    </rPh>
    <rPh sb="90" eb="92">
      <t>ヒリツ</t>
    </rPh>
    <rPh sb="98" eb="100">
      <t>コンゴ</t>
    </rPh>
    <rPh sb="101" eb="103">
      <t>ジギョウ</t>
    </rPh>
    <rPh sb="103" eb="105">
      <t>ジッシ</t>
    </rPh>
    <rPh sb="109" eb="111">
      <t>キギョウ</t>
    </rPh>
    <rPh sb="111" eb="112">
      <t>サイ</t>
    </rPh>
    <rPh sb="113" eb="114">
      <t>カ</t>
    </rPh>
    <rPh sb="115" eb="116">
      <t>イ</t>
    </rPh>
    <rPh sb="118" eb="120">
      <t>ゾウカ</t>
    </rPh>
    <rPh sb="122" eb="124">
      <t>ミコ</t>
    </rPh>
    <rPh sb="130" eb="133">
      <t>ヘイキンチ</t>
    </rPh>
    <rPh sb="134" eb="136">
      <t>シタマワ</t>
    </rPh>
    <rPh sb="145" eb="147">
      <t>ケイエイ</t>
    </rPh>
    <rPh sb="147" eb="149">
      <t>カイゼン</t>
    </rPh>
    <rPh sb="150" eb="151">
      <t>ハカ</t>
    </rPh>
    <rPh sb="193" eb="195">
      <t>セッテイ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</si>
</sst>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41.11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42.15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84.21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106.38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27.46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70.63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31.39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53.28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1142.44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53.48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66.63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344.83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252.17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B1" zoomScale="80" zoomScaleNormal="80"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真狩村</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1938</v>
      </c>
      <c r="AM8" s="21"/>
      <c r="AN8" s="21"/>
      <c r="AO8" s="21"/>
      <c r="AP8" s="21"/>
      <c r="AQ8" s="21"/>
      <c r="AR8" s="21"/>
      <c r="AS8" s="21"/>
      <c r="AT8" s="7">
        <f>データ!T6</f>
        <v>114.25</v>
      </c>
      <c r="AU8" s="7"/>
      <c r="AV8" s="7"/>
      <c r="AW8" s="7"/>
      <c r="AX8" s="7"/>
      <c r="AY8" s="7"/>
      <c r="AZ8" s="7"/>
      <c r="BA8" s="7"/>
      <c r="BB8" s="7">
        <f>データ!U6</f>
        <v>16.96</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86.53</v>
      </c>
      <c r="J10" s="7"/>
      <c r="K10" s="7"/>
      <c r="L10" s="7"/>
      <c r="M10" s="7"/>
      <c r="N10" s="7"/>
      <c r="O10" s="7"/>
      <c r="P10" s="7">
        <f>データ!P6</f>
        <v>61.63</v>
      </c>
      <c r="Q10" s="7"/>
      <c r="R10" s="7"/>
      <c r="S10" s="7"/>
      <c r="T10" s="7"/>
      <c r="U10" s="7"/>
      <c r="V10" s="7"/>
      <c r="W10" s="7">
        <f>データ!Q6</f>
        <v>88.61</v>
      </c>
      <c r="X10" s="7"/>
      <c r="Y10" s="7"/>
      <c r="Z10" s="7"/>
      <c r="AA10" s="7"/>
      <c r="AB10" s="7"/>
      <c r="AC10" s="7"/>
      <c r="AD10" s="21">
        <f>データ!R6</f>
        <v>4000</v>
      </c>
      <c r="AE10" s="21"/>
      <c r="AF10" s="21"/>
      <c r="AG10" s="21"/>
      <c r="AH10" s="21"/>
      <c r="AI10" s="21"/>
      <c r="AJ10" s="21"/>
      <c r="AK10" s="2"/>
      <c r="AL10" s="21">
        <f>データ!V6</f>
        <v>1190</v>
      </c>
      <c r="AM10" s="21"/>
      <c r="AN10" s="21"/>
      <c r="AO10" s="21"/>
      <c r="AP10" s="21"/>
      <c r="AQ10" s="21"/>
      <c r="AR10" s="21"/>
      <c r="AS10" s="21"/>
      <c r="AT10" s="7">
        <f>データ!W6</f>
        <v>0.89</v>
      </c>
      <c r="AU10" s="7"/>
      <c r="AV10" s="7"/>
      <c r="AW10" s="7"/>
      <c r="AX10" s="7"/>
      <c r="AY10" s="7"/>
      <c r="AZ10" s="7"/>
      <c r="BA10" s="7"/>
      <c r="BB10" s="7">
        <f>データ!X6</f>
        <v>1337.08</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73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1FCcDmqJGNDcn5Ep2MtL8r9HgUU9ekgr1ArUOSBa3yzIl4QWtifgOohcWRHUG6tPN5p2Id8ECxsqmgSeruklrA==" saltValue="XugMLFpSoNKT/xmbiRDDA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74</v>
      </c>
      <c r="M5" s="66" t="s">
        <v>5</v>
      </c>
      <c r="N5" s="66" t="s">
        <v>75</v>
      </c>
      <c r="O5" s="66" t="s">
        <v>76</v>
      </c>
      <c r="P5" s="66" t="s">
        <v>77</v>
      </c>
      <c r="Q5" s="66" t="s">
        <v>78</v>
      </c>
      <c r="R5" s="66" t="s">
        <v>79</v>
      </c>
      <c r="S5" s="66" t="s">
        <v>80</v>
      </c>
      <c r="T5" s="66" t="s">
        <v>81</v>
      </c>
      <c r="U5" s="66" t="s">
        <v>0</v>
      </c>
      <c r="V5" s="66" t="s">
        <v>82</v>
      </c>
      <c r="W5" s="66" t="s">
        <v>83</v>
      </c>
      <c r="X5" s="66" t="s">
        <v>84</v>
      </c>
      <c r="Y5" s="66" t="s">
        <v>85</v>
      </c>
      <c r="Z5" s="66" t="s">
        <v>86</v>
      </c>
      <c r="AA5" s="66" t="s">
        <v>87</v>
      </c>
      <c r="AB5" s="66" t="s">
        <v>88</v>
      </c>
      <c r="AC5" s="66" t="s">
        <v>89</v>
      </c>
      <c r="AD5" s="66" t="s">
        <v>91</v>
      </c>
      <c r="AE5" s="66" t="s">
        <v>92</v>
      </c>
      <c r="AF5" s="66" t="s">
        <v>93</v>
      </c>
      <c r="AG5" s="66" t="s">
        <v>94</v>
      </c>
      <c r="AH5" s="66" t="s">
        <v>95</v>
      </c>
      <c r="AI5" s="66" t="s">
        <v>46</v>
      </c>
      <c r="AJ5" s="66" t="s">
        <v>85</v>
      </c>
      <c r="AK5" s="66" t="s">
        <v>86</v>
      </c>
      <c r="AL5" s="66" t="s">
        <v>87</v>
      </c>
      <c r="AM5" s="66" t="s">
        <v>88</v>
      </c>
      <c r="AN5" s="66" t="s">
        <v>89</v>
      </c>
      <c r="AO5" s="66" t="s">
        <v>91</v>
      </c>
      <c r="AP5" s="66" t="s">
        <v>92</v>
      </c>
      <c r="AQ5" s="66" t="s">
        <v>93</v>
      </c>
      <c r="AR5" s="66" t="s">
        <v>94</v>
      </c>
      <c r="AS5" s="66" t="s">
        <v>95</v>
      </c>
      <c r="AT5" s="66" t="s">
        <v>90</v>
      </c>
      <c r="AU5" s="66" t="s">
        <v>85</v>
      </c>
      <c r="AV5" s="66" t="s">
        <v>86</v>
      </c>
      <c r="AW5" s="66" t="s">
        <v>87</v>
      </c>
      <c r="AX5" s="66" t="s">
        <v>88</v>
      </c>
      <c r="AY5" s="66" t="s">
        <v>89</v>
      </c>
      <c r="AZ5" s="66" t="s">
        <v>91</v>
      </c>
      <c r="BA5" s="66" t="s">
        <v>92</v>
      </c>
      <c r="BB5" s="66" t="s">
        <v>93</v>
      </c>
      <c r="BC5" s="66" t="s">
        <v>94</v>
      </c>
      <c r="BD5" s="66" t="s">
        <v>95</v>
      </c>
      <c r="BE5" s="66" t="s">
        <v>90</v>
      </c>
      <c r="BF5" s="66" t="s">
        <v>85</v>
      </c>
      <c r="BG5" s="66" t="s">
        <v>86</v>
      </c>
      <c r="BH5" s="66" t="s">
        <v>87</v>
      </c>
      <c r="BI5" s="66" t="s">
        <v>88</v>
      </c>
      <c r="BJ5" s="66" t="s">
        <v>89</v>
      </c>
      <c r="BK5" s="66" t="s">
        <v>91</v>
      </c>
      <c r="BL5" s="66" t="s">
        <v>92</v>
      </c>
      <c r="BM5" s="66" t="s">
        <v>93</v>
      </c>
      <c r="BN5" s="66" t="s">
        <v>94</v>
      </c>
      <c r="BO5" s="66" t="s">
        <v>95</v>
      </c>
      <c r="BP5" s="66" t="s">
        <v>90</v>
      </c>
      <c r="BQ5" s="66" t="s">
        <v>85</v>
      </c>
      <c r="BR5" s="66" t="s">
        <v>86</v>
      </c>
      <c r="BS5" s="66" t="s">
        <v>87</v>
      </c>
      <c r="BT5" s="66" t="s">
        <v>88</v>
      </c>
      <c r="BU5" s="66" t="s">
        <v>89</v>
      </c>
      <c r="BV5" s="66" t="s">
        <v>91</v>
      </c>
      <c r="BW5" s="66" t="s">
        <v>92</v>
      </c>
      <c r="BX5" s="66" t="s">
        <v>93</v>
      </c>
      <c r="BY5" s="66" t="s">
        <v>94</v>
      </c>
      <c r="BZ5" s="66" t="s">
        <v>95</v>
      </c>
      <c r="CA5" s="66" t="s">
        <v>90</v>
      </c>
      <c r="CB5" s="66" t="s">
        <v>85</v>
      </c>
      <c r="CC5" s="66" t="s">
        <v>86</v>
      </c>
      <c r="CD5" s="66" t="s">
        <v>87</v>
      </c>
      <c r="CE5" s="66" t="s">
        <v>88</v>
      </c>
      <c r="CF5" s="66" t="s">
        <v>89</v>
      </c>
      <c r="CG5" s="66" t="s">
        <v>91</v>
      </c>
      <c r="CH5" s="66" t="s">
        <v>92</v>
      </c>
      <c r="CI5" s="66" t="s">
        <v>93</v>
      </c>
      <c r="CJ5" s="66" t="s">
        <v>94</v>
      </c>
      <c r="CK5" s="66" t="s">
        <v>95</v>
      </c>
      <c r="CL5" s="66" t="s">
        <v>90</v>
      </c>
      <c r="CM5" s="66" t="s">
        <v>85</v>
      </c>
      <c r="CN5" s="66" t="s">
        <v>86</v>
      </c>
      <c r="CO5" s="66" t="s">
        <v>87</v>
      </c>
      <c r="CP5" s="66" t="s">
        <v>88</v>
      </c>
      <c r="CQ5" s="66" t="s">
        <v>89</v>
      </c>
      <c r="CR5" s="66" t="s">
        <v>91</v>
      </c>
      <c r="CS5" s="66" t="s">
        <v>92</v>
      </c>
      <c r="CT5" s="66" t="s">
        <v>93</v>
      </c>
      <c r="CU5" s="66" t="s">
        <v>94</v>
      </c>
      <c r="CV5" s="66" t="s">
        <v>95</v>
      </c>
      <c r="CW5" s="66" t="s">
        <v>90</v>
      </c>
      <c r="CX5" s="66" t="s">
        <v>85</v>
      </c>
      <c r="CY5" s="66" t="s">
        <v>86</v>
      </c>
      <c r="CZ5" s="66" t="s">
        <v>87</v>
      </c>
      <c r="DA5" s="66" t="s">
        <v>88</v>
      </c>
      <c r="DB5" s="66" t="s">
        <v>89</v>
      </c>
      <c r="DC5" s="66" t="s">
        <v>91</v>
      </c>
      <c r="DD5" s="66" t="s">
        <v>92</v>
      </c>
      <c r="DE5" s="66" t="s">
        <v>93</v>
      </c>
      <c r="DF5" s="66" t="s">
        <v>94</v>
      </c>
      <c r="DG5" s="66" t="s">
        <v>95</v>
      </c>
      <c r="DH5" s="66" t="s">
        <v>90</v>
      </c>
      <c r="DI5" s="66" t="s">
        <v>85</v>
      </c>
      <c r="DJ5" s="66" t="s">
        <v>86</v>
      </c>
      <c r="DK5" s="66" t="s">
        <v>87</v>
      </c>
      <c r="DL5" s="66" t="s">
        <v>88</v>
      </c>
      <c r="DM5" s="66" t="s">
        <v>89</v>
      </c>
      <c r="DN5" s="66" t="s">
        <v>91</v>
      </c>
      <c r="DO5" s="66" t="s">
        <v>92</v>
      </c>
      <c r="DP5" s="66" t="s">
        <v>93</v>
      </c>
      <c r="DQ5" s="66" t="s">
        <v>94</v>
      </c>
      <c r="DR5" s="66" t="s">
        <v>95</v>
      </c>
      <c r="DS5" s="66" t="s">
        <v>90</v>
      </c>
      <c r="DT5" s="66" t="s">
        <v>85</v>
      </c>
      <c r="DU5" s="66" t="s">
        <v>86</v>
      </c>
      <c r="DV5" s="66" t="s">
        <v>87</v>
      </c>
      <c r="DW5" s="66" t="s">
        <v>88</v>
      </c>
      <c r="DX5" s="66" t="s">
        <v>89</v>
      </c>
      <c r="DY5" s="66" t="s">
        <v>91</v>
      </c>
      <c r="DZ5" s="66" t="s">
        <v>92</v>
      </c>
      <c r="EA5" s="66" t="s">
        <v>93</v>
      </c>
      <c r="EB5" s="66" t="s">
        <v>94</v>
      </c>
      <c r="EC5" s="66" t="s">
        <v>95</v>
      </c>
      <c r="ED5" s="66" t="s">
        <v>90</v>
      </c>
      <c r="EE5" s="66" t="s">
        <v>85</v>
      </c>
      <c r="EF5" s="66" t="s">
        <v>86</v>
      </c>
      <c r="EG5" s="66" t="s">
        <v>87</v>
      </c>
      <c r="EH5" s="66" t="s">
        <v>88</v>
      </c>
      <c r="EI5" s="66" t="s">
        <v>89</v>
      </c>
      <c r="EJ5" s="66" t="s">
        <v>91</v>
      </c>
      <c r="EK5" s="66" t="s">
        <v>92</v>
      </c>
      <c r="EL5" s="66" t="s">
        <v>93</v>
      </c>
      <c r="EM5" s="66" t="s">
        <v>94</v>
      </c>
      <c r="EN5" s="66" t="s">
        <v>95</v>
      </c>
      <c r="EO5" s="66" t="s">
        <v>90</v>
      </c>
    </row>
    <row r="6" spans="1:148" s="55" customFormat="1">
      <c r="A6" s="56" t="s">
        <v>96</v>
      </c>
      <c r="B6" s="61">
        <f t="shared" ref="B6:X6" si="1">B7</f>
        <v>2024</v>
      </c>
      <c r="C6" s="61">
        <f t="shared" si="1"/>
        <v>13960</v>
      </c>
      <c r="D6" s="61">
        <f t="shared" si="1"/>
        <v>46</v>
      </c>
      <c r="E6" s="61">
        <f t="shared" si="1"/>
        <v>17</v>
      </c>
      <c r="F6" s="61">
        <f t="shared" si="1"/>
        <v>4</v>
      </c>
      <c r="G6" s="61">
        <f t="shared" si="1"/>
        <v>0</v>
      </c>
      <c r="H6" s="61" t="str">
        <f t="shared" si="1"/>
        <v>北海道　真狩村</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86.53</v>
      </c>
      <c r="P6" s="69">
        <f t="shared" si="1"/>
        <v>61.63</v>
      </c>
      <c r="Q6" s="69">
        <f t="shared" si="1"/>
        <v>88.61</v>
      </c>
      <c r="R6" s="69">
        <f t="shared" si="1"/>
        <v>4000</v>
      </c>
      <c r="S6" s="69">
        <f t="shared" si="1"/>
        <v>1938</v>
      </c>
      <c r="T6" s="69">
        <f t="shared" si="1"/>
        <v>114.25</v>
      </c>
      <c r="U6" s="69">
        <f t="shared" si="1"/>
        <v>16.96</v>
      </c>
      <c r="V6" s="69">
        <f t="shared" si="1"/>
        <v>1190</v>
      </c>
      <c r="W6" s="69">
        <f t="shared" si="1"/>
        <v>0.89</v>
      </c>
      <c r="X6" s="69">
        <f t="shared" si="1"/>
        <v>1337.08</v>
      </c>
      <c r="Y6" s="77" t="str">
        <f t="shared" ref="Y6:AH6" si="2">IF(Y7="",NA(),Y7)</f>
        <v>-</v>
      </c>
      <c r="Z6" s="77" t="str">
        <f t="shared" si="2"/>
        <v>-</v>
      </c>
      <c r="AA6" s="77" t="str">
        <f t="shared" si="2"/>
        <v>-</v>
      </c>
      <c r="AB6" s="77" t="str">
        <f t="shared" si="2"/>
        <v>-</v>
      </c>
      <c r="AC6" s="77">
        <f t="shared" si="2"/>
        <v>105.07</v>
      </c>
      <c r="AD6" s="77" t="str">
        <f t="shared" si="2"/>
        <v>-</v>
      </c>
      <c r="AE6" s="77" t="str">
        <f t="shared" si="2"/>
        <v>-</v>
      </c>
      <c r="AF6" s="77" t="str">
        <f t="shared" si="2"/>
        <v>-</v>
      </c>
      <c r="AG6" s="77" t="str">
        <f t="shared" si="2"/>
        <v>-</v>
      </c>
      <c r="AH6" s="77">
        <f t="shared" si="2"/>
        <v>106.38</v>
      </c>
      <c r="AI6" s="69" t="str">
        <f>IF(AI7="","",IF(AI7="-","【-】","【"&amp;SUBSTITUTE(TEXT(AI7,"#,##0.00"),"-","△")&amp;"】"))</f>
        <v>【105.07】</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70.63</v>
      </c>
      <c r="AT6" s="69" t="str">
        <f>IF(AT7="","",IF(AT7="-","【-】","【"&amp;SUBSTITUTE(TEXT(AT7,"#,##0.00"),"-","△")&amp;"】"))</f>
        <v>【63.54】</v>
      </c>
      <c r="AU6" s="77" t="str">
        <f t="shared" ref="AU6:BD6" si="4">IF(AU7="",NA(),AU7)</f>
        <v>-</v>
      </c>
      <c r="AV6" s="77" t="str">
        <f t="shared" si="4"/>
        <v>-</v>
      </c>
      <c r="AW6" s="77" t="str">
        <f t="shared" si="4"/>
        <v>-</v>
      </c>
      <c r="AX6" s="77" t="str">
        <f t="shared" si="4"/>
        <v>-</v>
      </c>
      <c r="AY6" s="77">
        <f t="shared" si="4"/>
        <v>31.39</v>
      </c>
      <c r="AZ6" s="77" t="str">
        <f t="shared" si="4"/>
        <v>-</v>
      </c>
      <c r="BA6" s="77" t="str">
        <f t="shared" si="4"/>
        <v>-</v>
      </c>
      <c r="BB6" s="77" t="str">
        <f t="shared" si="4"/>
        <v>-</v>
      </c>
      <c r="BC6" s="77" t="str">
        <f t="shared" si="4"/>
        <v>-</v>
      </c>
      <c r="BD6" s="77">
        <f t="shared" si="4"/>
        <v>53.28</v>
      </c>
      <c r="BE6" s="69" t="str">
        <f>IF(BE7="","",IF(BE7="-","【-】","【"&amp;SUBSTITUTE(TEXT(BE7,"#,##0.00"),"-","△")&amp;"】"))</f>
        <v>【50.90】</v>
      </c>
      <c r="BF6" s="77" t="str">
        <f t="shared" ref="BF6:BO6" si="5">IF(BF7="",NA(),BF7)</f>
        <v>-</v>
      </c>
      <c r="BG6" s="77" t="str">
        <f t="shared" si="5"/>
        <v>-</v>
      </c>
      <c r="BH6" s="77" t="str">
        <f t="shared" si="5"/>
        <v>-</v>
      </c>
      <c r="BI6" s="77" t="str">
        <f t="shared" si="5"/>
        <v>-</v>
      </c>
      <c r="BJ6" s="69">
        <f t="shared" si="5"/>
        <v>0</v>
      </c>
      <c r="BK6" s="77" t="str">
        <f t="shared" si="5"/>
        <v>-</v>
      </c>
      <c r="BL6" s="77" t="str">
        <f t="shared" si="5"/>
        <v>-</v>
      </c>
      <c r="BM6" s="77" t="str">
        <f t="shared" si="5"/>
        <v>-</v>
      </c>
      <c r="BN6" s="77" t="str">
        <f t="shared" si="5"/>
        <v>-</v>
      </c>
      <c r="BO6" s="77">
        <f t="shared" si="5"/>
        <v>1142.44</v>
      </c>
      <c r="BP6" s="69" t="str">
        <f>IF(BP7="","",IF(BP7="-","【-】","【"&amp;SUBSTITUTE(TEXT(BP7,"#,##0.00"),"-","△")&amp;"】"))</f>
        <v>【1,099.15】</v>
      </c>
      <c r="BQ6" s="77" t="str">
        <f t="shared" ref="BQ6:BZ6" si="6">IF(BQ7="",NA(),BQ7)</f>
        <v>-</v>
      </c>
      <c r="BR6" s="77" t="str">
        <f t="shared" si="6"/>
        <v>-</v>
      </c>
      <c r="BS6" s="77" t="str">
        <f t="shared" si="6"/>
        <v>-</v>
      </c>
      <c r="BT6" s="77" t="str">
        <f t="shared" si="6"/>
        <v>-</v>
      </c>
      <c r="BU6" s="77">
        <f t="shared" si="6"/>
        <v>53.48</v>
      </c>
      <c r="BV6" s="77" t="str">
        <f t="shared" si="6"/>
        <v>-</v>
      </c>
      <c r="BW6" s="77" t="str">
        <f t="shared" si="6"/>
        <v>-</v>
      </c>
      <c r="BX6" s="77" t="str">
        <f t="shared" si="6"/>
        <v>-</v>
      </c>
      <c r="BY6" s="77" t="str">
        <f t="shared" si="6"/>
        <v>-</v>
      </c>
      <c r="BZ6" s="77">
        <f t="shared" si="6"/>
        <v>66.63</v>
      </c>
      <c r="CA6" s="69" t="str">
        <f>IF(CA7="","",IF(CA7="-","【-】","【"&amp;SUBSTITUTE(TEXT(CA7,"#,##0.00"),"-","△")&amp;"】"))</f>
        <v>【72.92】</v>
      </c>
      <c r="CB6" s="77" t="str">
        <f t="shared" ref="CB6:CK6" si="7">IF(CB7="",NA(),CB7)</f>
        <v>-</v>
      </c>
      <c r="CC6" s="77" t="str">
        <f t="shared" si="7"/>
        <v>-</v>
      </c>
      <c r="CD6" s="77" t="str">
        <f t="shared" si="7"/>
        <v>-</v>
      </c>
      <c r="CE6" s="77" t="str">
        <f t="shared" si="7"/>
        <v>-</v>
      </c>
      <c r="CF6" s="77">
        <f t="shared" si="7"/>
        <v>344.83</v>
      </c>
      <c r="CG6" s="77" t="str">
        <f t="shared" si="7"/>
        <v>-</v>
      </c>
      <c r="CH6" s="77" t="str">
        <f t="shared" si="7"/>
        <v>-</v>
      </c>
      <c r="CI6" s="77" t="str">
        <f t="shared" si="7"/>
        <v>-</v>
      </c>
      <c r="CJ6" s="77" t="str">
        <f t="shared" si="7"/>
        <v>-</v>
      </c>
      <c r="CK6" s="77">
        <f t="shared" si="7"/>
        <v>252.17</v>
      </c>
      <c r="CL6" s="69" t="str">
        <f>IF(CL7="","",IF(CL7="-","【-】","【"&amp;SUBSTITUTE(TEXT(CL7,"#,##0.00"),"-","△")&amp;"】"))</f>
        <v>【225.78】</v>
      </c>
      <c r="CM6" s="77" t="str">
        <f t="shared" ref="CM6:CV6" si="8">IF(CM7="",NA(),CM7)</f>
        <v>-</v>
      </c>
      <c r="CN6" s="77" t="str">
        <f t="shared" si="8"/>
        <v>-</v>
      </c>
      <c r="CO6" s="77" t="str">
        <f t="shared" si="8"/>
        <v>-</v>
      </c>
      <c r="CP6" s="77" t="str">
        <f t="shared" si="8"/>
        <v>-</v>
      </c>
      <c r="CQ6" s="77">
        <f t="shared" si="8"/>
        <v>41.11</v>
      </c>
      <c r="CR6" s="77" t="str">
        <f t="shared" si="8"/>
        <v>-</v>
      </c>
      <c r="CS6" s="77" t="str">
        <f t="shared" si="8"/>
        <v>-</v>
      </c>
      <c r="CT6" s="77" t="str">
        <f t="shared" si="8"/>
        <v>-</v>
      </c>
      <c r="CU6" s="77" t="str">
        <f t="shared" si="8"/>
        <v>-</v>
      </c>
      <c r="CV6" s="77">
        <f t="shared" si="8"/>
        <v>42.15</v>
      </c>
      <c r="CW6" s="69" t="str">
        <f>IF(CW7="","",IF(CW7="-","【-】","【"&amp;SUBSTITUTE(TEXT(CW7,"#,##0.00"),"-","△")&amp;"】"))</f>
        <v>【43.17】</v>
      </c>
      <c r="CX6" s="77" t="str">
        <f t="shared" ref="CX6:DG6" si="9">IF(CX7="",NA(),CX7)</f>
        <v>-</v>
      </c>
      <c r="CY6" s="77" t="str">
        <f t="shared" si="9"/>
        <v>-</v>
      </c>
      <c r="CZ6" s="77" t="str">
        <f t="shared" si="9"/>
        <v>-</v>
      </c>
      <c r="DA6" s="77" t="str">
        <f t="shared" si="9"/>
        <v>-</v>
      </c>
      <c r="DB6" s="77">
        <f t="shared" si="9"/>
        <v>98.4</v>
      </c>
      <c r="DC6" s="77" t="str">
        <f t="shared" si="9"/>
        <v>-</v>
      </c>
      <c r="DD6" s="77" t="str">
        <f t="shared" si="9"/>
        <v>-</v>
      </c>
      <c r="DE6" s="77" t="str">
        <f t="shared" si="9"/>
        <v>-</v>
      </c>
      <c r="DF6" s="77" t="str">
        <f t="shared" si="9"/>
        <v>-</v>
      </c>
      <c r="DG6" s="77">
        <f t="shared" si="9"/>
        <v>84.21</v>
      </c>
      <c r="DH6" s="69" t="str">
        <f>IF(DH7="","",IF(DH7="-","【-】","【"&amp;SUBSTITUTE(TEXT(DH7,"#,##0.00"),"-","△")&amp;"】"))</f>
        <v>【86.31】</v>
      </c>
      <c r="DI6" s="77" t="str">
        <f t="shared" ref="DI6:DR6" si="10">IF(DI7="",NA(),DI7)</f>
        <v>-</v>
      </c>
      <c r="DJ6" s="77" t="str">
        <f t="shared" si="10"/>
        <v>-</v>
      </c>
      <c r="DK6" s="77" t="str">
        <f t="shared" si="10"/>
        <v>-</v>
      </c>
      <c r="DL6" s="77" t="str">
        <f t="shared" si="10"/>
        <v>-</v>
      </c>
      <c r="DM6" s="77">
        <f t="shared" si="10"/>
        <v>54.86</v>
      </c>
      <c r="DN6" s="77" t="str">
        <f t="shared" si="10"/>
        <v>-</v>
      </c>
      <c r="DO6" s="77" t="str">
        <f t="shared" si="10"/>
        <v>-</v>
      </c>
      <c r="DP6" s="77" t="str">
        <f t="shared" si="10"/>
        <v>-</v>
      </c>
      <c r="DQ6" s="77" t="str">
        <f t="shared" si="10"/>
        <v>-</v>
      </c>
      <c r="DR6" s="77">
        <f t="shared" si="10"/>
        <v>27.46</v>
      </c>
      <c r="DS6" s="69" t="str">
        <f>IF(DS7="","",IF(DS7="-","【-】","【"&amp;SUBSTITUTE(TEXT(DS7,"#,##0.00"),"-","△")&amp;"】"))</f>
        <v>【30.82】</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2.e-002</v>
      </c>
      <c r="ED6" s="69" t="str">
        <f>IF(ED7="","",IF(ED7="-","【-】","【"&amp;SUBSTITUTE(TEXT(ED7,"#,##0.00"),"-","△")&amp;"】"))</f>
        <v>【0.06】</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5.e-002</v>
      </c>
      <c r="EO6" s="69" t="str">
        <f>IF(EO7="","",IF(EO7="-","【-】","【"&amp;SUBSTITUTE(TEXT(EO7,"#,##0.00"),"-","△")&amp;"】"))</f>
        <v>【0.15】</v>
      </c>
    </row>
    <row r="7" spans="1:148" s="55" customFormat="1">
      <c r="A7" s="56"/>
      <c r="B7" s="62">
        <v>2024</v>
      </c>
      <c r="C7" s="62">
        <v>13960</v>
      </c>
      <c r="D7" s="62">
        <v>46</v>
      </c>
      <c r="E7" s="62">
        <v>17</v>
      </c>
      <c r="F7" s="62">
        <v>4</v>
      </c>
      <c r="G7" s="62">
        <v>0</v>
      </c>
      <c r="H7" s="62" t="s">
        <v>97</v>
      </c>
      <c r="I7" s="62" t="s">
        <v>98</v>
      </c>
      <c r="J7" s="62" t="s">
        <v>99</v>
      </c>
      <c r="K7" s="62" t="s">
        <v>12</v>
      </c>
      <c r="L7" s="62" t="s">
        <v>100</v>
      </c>
      <c r="M7" s="62" t="s">
        <v>101</v>
      </c>
      <c r="N7" s="70" t="s">
        <v>102</v>
      </c>
      <c r="O7" s="70">
        <v>86.53</v>
      </c>
      <c r="P7" s="70">
        <v>61.63</v>
      </c>
      <c r="Q7" s="70">
        <v>88.61</v>
      </c>
      <c r="R7" s="70">
        <v>4000</v>
      </c>
      <c r="S7" s="70">
        <v>1938</v>
      </c>
      <c r="T7" s="70">
        <v>114.25</v>
      </c>
      <c r="U7" s="70">
        <v>16.96</v>
      </c>
      <c r="V7" s="70">
        <v>1190</v>
      </c>
      <c r="W7" s="70">
        <v>0.89</v>
      </c>
      <c r="X7" s="70">
        <v>1337.08</v>
      </c>
      <c r="Y7" s="70" t="s">
        <v>102</v>
      </c>
      <c r="Z7" s="70" t="s">
        <v>102</v>
      </c>
      <c r="AA7" s="70" t="s">
        <v>102</v>
      </c>
      <c r="AB7" s="70" t="s">
        <v>102</v>
      </c>
      <c r="AC7" s="70">
        <v>105.07</v>
      </c>
      <c r="AD7" s="70" t="s">
        <v>102</v>
      </c>
      <c r="AE7" s="70" t="s">
        <v>102</v>
      </c>
      <c r="AF7" s="70" t="s">
        <v>102</v>
      </c>
      <c r="AG7" s="70" t="s">
        <v>102</v>
      </c>
      <c r="AH7" s="70">
        <v>106.38</v>
      </c>
      <c r="AI7" s="70">
        <v>105.07</v>
      </c>
      <c r="AJ7" s="70" t="s">
        <v>102</v>
      </c>
      <c r="AK7" s="70" t="s">
        <v>102</v>
      </c>
      <c r="AL7" s="70" t="s">
        <v>102</v>
      </c>
      <c r="AM7" s="70" t="s">
        <v>102</v>
      </c>
      <c r="AN7" s="70">
        <v>0</v>
      </c>
      <c r="AO7" s="70" t="s">
        <v>102</v>
      </c>
      <c r="AP7" s="70" t="s">
        <v>102</v>
      </c>
      <c r="AQ7" s="70" t="s">
        <v>102</v>
      </c>
      <c r="AR7" s="70" t="s">
        <v>102</v>
      </c>
      <c r="AS7" s="70">
        <v>70.63</v>
      </c>
      <c r="AT7" s="70">
        <v>63.54</v>
      </c>
      <c r="AU7" s="70" t="s">
        <v>102</v>
      </c>
      <c r="AV7" s="70" t="s">
        <v>102</v>
      </c>
      <c r="AW7" s="70" t="s">
        <v>102</v>
      </c>
      <c r="AX7" s="70" t="s">
        <v>102</v>
      </c>
      <c r="AY7" s="70">
        <v>31.39</v>
      </c>
      <c r="AZ7" s="70" t="s">
        <v>102</v>
      </c>
      <c r="BA7" s="70" t="s">
        <v>102</v>
      </c>
      <c r="BB7" s="70" t="s">
        <v>102</v>
      </c>
      <c r="BC7" s="70" t="s">
        <v>102</v>
      </c>
      <c r="BD7" s="70">
        <v>53.28</v>
      </c>
      <c r="BE7" s="70">
        <v>50.9</v>
      </c>
      <c r="BF7" s="70" t="s">
        <v>102</v>
      </c>
      <c r="BG7" s="70" t="s">
        <v>102</v>
      </c>
      <c r="BH7" s="70" t="s">
        <v>102</v>
      </c>
      <c r="BI7" s="70" t="s">
        <v>102</v>
      </c>
      <c r="BJ7" s="70">
        <v>0</v>
      </c>
      <c r="BK7" s="70" t="s">
        <v>102</v>
      </c>
      <c r="BL7" s="70" t="s">
        <v>102</v>
      </c>
      <c r="BM7" s="70" t="s">
        <v>102</v>
      </c>
      <c r="BN7" s="70" t="s">
        <v>102</v>
      </c>
      <c r="BO7" s="70">
        <v>1142.44</v>
      </c>
      <c r="BP7" s="70">
        <v>1099.1500000000001</v>
      </c>
      <c r="BQ7" s="70" t="s">
        <v>102</v>
      </c>
      <c r="BR7" s="70" t="s">
        <v>102</v>
      </c>
      <c r="BS7" s="70" t="s">
        <v>102</v>
      </c>
      <c r="BT7" s="70" t="s">
        <v>102</v>
      </c>
      <c r="BU7" s="70">
        <v>53.48</v>
      </c>
      <c r="BV7" s="70" t="s">
        <v>102</v>
      </c>
      <c r="BW7" s="70" t="s">
        <v>102</v>
      </c>
      <c r="BX7" s="70" t="s">
        <v>102</v>
      </c>
      <c r="BY7" s="70" t="s">
        <v>102</v>
      </c>
      <c r="BZ7" s="70">
        <v>66.63</v>
      </c>
      <c r="CA7" s="70">
        <v>72.92</v>
      </c>
      <c r="CB7" s="70" t="s">
        <v>102</v>
      </c>
      <c r="CC7" s="70" t="s">
        <v>102</v>
      </c>
      <c r="CD7" s="70" t="s">
        <v>102</v>
      </c>
      <c r="CE7" s="70" t="s">
        <v>102</v>
      </c>
      <c r="CF7" s="70">
        <v>344.83</v>
      </c>
      <c r="CG7" s="70" t="s">
        <v>102</v>
      </c>
      <c r="CH7" s="70" t="s">
        <v>102</v>
      </c>
      <c r="CI7" s="70" t="s">
        <v>102</v>
      </c>
      <c r="CJ7" s="70" t="s">
        <v>102</v>
      </c>
      <c r="CK7" s="70">
        <v>252.17</v>
      </c>
      <c r="CL7" s="70">
        <v>225.78</v>
      </c>
      <c r="CM7" s="70" t="s">
        <v>102</v>
      </c>
      <c r="CN7" s="70" t="s">
        <v>102</v>
      </c>
      <c r="CO7" s="70" t="s">
        <v>102</v>
      </c>
      <c r="CP7" s="70" t="s">
        <v>102</v>
      </c>
      <c r="CQ7" s="70">
        <v>41.11</v>
      </c>
      <c r="CR7" s="70" t="s">
        <v>102</v>
      </c>
      <c r="CS7" s="70" t="s">
        <v>102</v>
      </c>
      <c r="CT7" s="70" t="s">
        <v>102</v>
      </c>
      <c r="CU7" s="70" t="s">
        <v>102</v>
      </c>
      <c r="CV7" s="70">
        <v>42.15</v>
      </c>
      <c r="CW7" s="70">
        <v>43.17</v>
      </c>
      <c r="CX7" s="70" t="s">
        <v>102</v>
      </c>
      <c r="CY7" s="70" t="s">
        <v>102</v>
      </c>
      <c r="CZ7" s="70" t="s">
        <v>102</v>
      </c>
      <c r="DA7" s="70" t="s">
        <v>102</v>
      </c>
      <c r="DB7" s="70">
        <v>98.4</v>
      </c>
      <c r="DC7" s="70" t="s">
        <v>102</v>
      </c>
      <c r="DD7" s="70" t="s">
        <v>102</v>
      </c>
      <c r="DE7" s="70" t="s">
        <v>102</v>
      </c>
      <c r="DF7" s="70" t="s">
        <v>102</v>
      </c>
      <c r="DG7" s="70">
        <v>84.21</v>
      </c>
      <c r="DH7" s="70">
        <v>86.31</v>
      </c>
      <c r="DI7" s="70" t="s">
        <v>102</v>
      </c>
      <c r="DJ7" s="70" t="s">
        <v>102</v>
      </c>
      <c r="DK7" s="70" t="s">
        <v>102</v>
      </c>
      <c r="DL7" s="70" t="s">
        <v>102</v>
      </c>
      <c r="DM7" s="70">
        <v>54.86</v>
      </c>
      <c r="DN7" s="70" t="s">
        <v>102</v>
      </c>
      <c r="DO7" s="70" t="s">
        <v>102</v>
      </c>
      <c r="DP7" s="70" t="s">
        <v>102</v>
      </c>
      <c r="DQ7" s="70" t="s">
        <v>102</v>
      </c>
      <c r="DR7" s="70">
        <v>27.46</v>
      </c>
      <c r="DS7" s="70">
        <v>30.82</v>
      </c>
      <c r="DT7" s="70" t="s">
        <v>102</v>
      </c>
      <c r="DU7" s="70" t="s">
        <v>102</v>
      </c>
      <c r="DV7" s="70" t="s">
        <v>102</v>
      </c>
      <c r="DW7" s="70" t="s">
        <v>102</v>
      </c>
      <c r="DX7" s="70">
        <v>0</v>
      </c>
      <c r="DY7" s="70" t="s">
        <v>102</v>
      </c>
      <c r="DZ7" s="70" t="s">
        <v>102</v>
      </c>
      <c r="EA7" s="70" t="s">
        <v>102</v>
      </c>
      <c r="EB7" s="70" t="s">
        <v>102</v>
      </c>
      <c r="EC7" s="70">
        <v>2.e-002</v>
      </c>
      <c r="ED7" s="70">
        <v>6.e-002</v>
      </c>
      <c r="EE7" s="70" t="s">
        <v>102</v>
      </c>
      <c r="EF7" s="70" t="s">
        <v>102</v>
      </c>
      <c r="EG7" s="70" t="s">
        <v>102</v>
      </c>
      <c r="EH7" s="70" t="s">
        <v>102</v>
      </c>
      <c r="EI7" s="70">
        <v>0</v>
      </c>
      <c r="EJ7" s="70" t="s">
        <v>102</v>
      </c>
      <c r="EK7" s="70" t="s">
        <v>102</v>
      </c>
      <c r="EL7" s="70" t="s">
        <v>102</v>
      </c>
      <c r="EM7" s="70" t="s">
        <v>102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林　大理</cp:lastModifiedBy>
  <dcterms:created xsi:type="dcterms:W3CDTF">2025-12-23T06:07:45Z</dcterms:created>
  <dcterms:modified xsi:type="dcterms:W3CDTF">2026-02-02T02:48:00Z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2026-02-02T02:48:00Z</vt:filetime>
  </property>
</Properties>
</file>